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212" tabRatio="776" firstSheet="9" activeTab="11"/>
  </bookViews>
  <sheets>
    <sheet name="01-2020全镇收入" sheetId="57" r:id="rId1"/>
    <sheet name="02-2020全镇支出" sheetId="58" r:id="rId2"/>
    <sheet name="03-2020公共平衡 " sheetId="26" r:id="rId3"/>
    <sheet name="说明-公共预算 (1)" sheetId="80" r:id="rId4"/>
    <sheet name="04-2020公共本级支出功能 " sheetId="27" r:id="rId5"/>
    <sheet name="05-2020公共线下 " sheetId="32" r:id="rId6"/>
    <sheet name="06-2020转移支付分地区" sheetId="59" r:id="rId7"/>
    <sheet name="07-2020转移支付分项目 " sheetId="60" r:id="rId8"/>
    <sheet name="8-2020基金平衡" sheetId="33" r:id="rId9"/>
    <sheet name="说明-基金预算（1）" sheetId="77" r:id="rId10"/>
    <sheet name="9-2020基金支出" sheetId="19" r:id="rId11"/>
    <sheet name="10-2020基金转移支付" sheetId="62" r:id="rId12"/>
    <sheet name="11-2020国资 " sheetId="48" r:id="rId13"/>
    <sheet name="说明-国资预算（1）" sheetId="78" r:id="rId14"/>
    <sheet name="12-2020社保执行" sheetId="21" r:id="rId15"/>
    <sheet name="说明-社保预算（1）" sheetId="79" r:id="rId16"/>
    <sheet name="13-2021公共平衡" sheetId="71" r:id="rId17"/>
    <sheet name="说明-公共预算（2）" sheetId="76" r:id="rId18"/>
    <sheet name="14-2021公共本级支出功能 " sheetId="38" r:id="rId19"/>
    <sheet name="15-2021公共基本和项目 " sheetId="39" r:id="rId20"/>
    <sheet name="16-2021公共本级基本支出经济 " sheetId="36" r:id="rId21"/>
    <sheet name="17-2021公共线下" sheetId="29" r:id="rId22"/>
    <sheet name="18-2021转移支付分地区" sheetId="53" r:id="rId23"/>
    <sheet name="19-2021转移支付分项目" sheetId="54" r:id="rId24"/>
    <sheet name="20-2021基金平衡" sheetId="35" r:id="rId25"/>
    <sheet name="说明-基金预算 (2)" sheetId="81" r:id="rId26"/>
    <sheet name="21-2021基金支出" sheetId="7" r:id="rId27"/>
    <sheet name="22-2021基金转移支付" sheetId="61" r:id="rId28"/>
    <sheet name="23-2021国资" sheetId="49" r:id="rId29"/>
    <sheet name="说明-国资预算 (2)" sheetId="82" r:id="rId30"/>
    <sheet name="24-2021社保收入" sheetId="73" r:id="rId31"/>
    <sheet name="25-2021社保支出" sheetId="74" r:id="rId32"/>
    <sheet name="26-2021社保结余" sheetId="75" r:id="rId33"/>
    <sheet name="说明-社保预算 (2)" sheetId="83" r:id="rId34"/>
    <sheet name="27-2020债务限额、余额" sheetId="65" r:id="rId35"/>
    <sheet name="28-2020、2021一般债务余额" sheetId="66" r:id="rId36"/>
    <sheet name="29-2020、2021专项债务余额" sheetId="67" r:id="rId37"/>
    <sheet name="30-债务还本付息" sheetId="68" r:id="rId38"/>
    <sheet name="31-2021年提前下达" sheetId="69" r:id="rId39"/>
    <sheet name="32-2021新增债券安排" sheetId="70" r:id="rId40"/>
  </sheets>
  <definedNames>
    <definedName name="_xlnm._FilterDatabase" localSheetId="1" hidden="1">'02-2020全镇支出'!$A$4:$R$32</definedName>
    <definedName name="_xlnm._FilterDatabase" localSheetId="4" hidden="1">'04-2020公共本级支出功能 '!$A$5:$J$1481</definedName>
    <definedName name="_xlnm._FilterDatabase" localSheetId="18" hidden="1">'14-2021公共本级支出功能 '!$A$4:$C$1423</definedName>
    <definedName name="_xlnm._FilterDatabase" localSheetId="7" hidden="1">'07-2020转移支付分项目 '!$A$5:$A$6</definedName>
    <definedName name="_xlnm._FilterDatabase" localSheetId="11" hidden="1">'10-2020基金转移支付'!$A$5:$D$22</definedName>
    <definedName name="_xlnm._FilterDatabase" localSheetId="23" hidden="1">'19-2021转移支付分项目'!$A$5:$A$89</definedName>
    <definedName name="_xlnm._FilterDatabase" localSheetId="10" hidden="1">'9-2020基金支出'!$A$5:$C$59</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'01-2020全镇收入'!$A$1:$D$27</definedName>
    <definedName name="_xlnm.Print_Area" localSheetId="1">'02-2020全镇支出'!$A$1:$D$32</definedName>
    <definedName name="_xlnm.Print_Area" localSheetId="2">'03-2020公共平衡 '!$A$1:$P$45</definedName>
    <definedName name="_xlnm.Print_Area" localSheetId="4">'04-2020公共本级支出功能 '!$A$1:$B$1110</definedName>
    <definedName name="_xlnm.Print_Area" localSheetId="5">'05-2020公共线下 '!$A$1:$D$57</definedName>
    <definedName name="_xlnm.Print_Area" localSheetId="6">'06-2020转移支付分地区'!$A$1:$D$51</definedName>
    <definedName name="_xlnm.Print_Area" localSheetId="7">'07-2020转移支付分项目 '!$A$1:$C$84</definedName>
    <definedName name="_xlnm.Print_Area" localSheetId="12">'11-2020国资 '!$A$1:$N$23</definedName>
    <definedName name="_xlnm.Print_Area" localSheetId="14">'12-2020社保执行'!$A$1:$M$17</definedName>
    <definedName name="_xlnm.Print_Area" localSheetId="16">'13-2021公共平衡'!$A$1:$H$42</definedName>
    <definedName name="_xlnm.Print_Area" localSheetId="19">'15-2021公共基本和项目 '!$A$1:$D$33</definedName>
    <definedName name="_xlnm.Print_Area" localSheetId="20">'16-2021公共本级基本支出经济 '!$A$1:$B$30</definedName>
    <definedName name="_xlnm.Print_Area" localSheetId="21">'17-2021公共线下'!$A$1:$D$45</definedName>
    <definedName name="_xlnm.Print_Area" localSheetId="22">'18-2021转移支付分地区'!$A$1:$B$54</definedName>
    <definedName name="_xlnm.Print_Area" localSheetId="23">'19-2021转移支付分项目'!$A$1:$B$27</definedName>
    <definedName name="_xlnm.Print_Area" localSheetId="26">'21-2021基金支出'!$A$1:$B$57</definedName>
    <definedName name="_xlnm.Print_Area" localSheetId="37">'30-债务还本付息'!$A$1:$D$26</definedName>
    <definedName name="_xlnm.Print_Area" localSheetId="8">'8-2020基金平衡'!$A$1:$N$30</definedName>
    <definedName name="_xlnm.Print_Area" localSheetId="10">'9-2020基金支出'!$A$1:$B$59</definedName>
    <definedName name="_xlnm.Print_Titles" localSheetId="2">'03-2020公共平衡 '!$2:$4</definedName>
    <definedName name="_xlnm.Print_Titles" localSheetId="4">'04-2020公共本级支出功能 '!$5:$5</definedName>
    <definedName name="_xlnm.Print_Titles" localSheetId="5">'05-2020公共线下 '!$2:$4</definedName>
    <definedName name="_xlnm.Print_Titles" localSheetId="6">'06-2020转移支付分地区'!$2:$6</definedName>
    <definedName name="_xlnm.Print_Titles" localSheetId="7">'07-2020转移支付分项目 '!$2:$5</definedName>
    <definedName name="_xlnm.Print_Titles" localSheetId="18">'14-2021公共本级支出功能 '!$4:$4</definedName>
    <definedName name="_xlnm.Print_Titles" localSheetId="20">'16-2021公共本级基本支出经济 '!$2:$5</definedName>
    <definedName name="_xlnm.Print_Titles" localSheetId="21">'17-2021公共线下'!$1:$4</definedName>
    <definedName name="_xlnm.Print_Titles" localSheetId="22">'18-2021转移支付分地区'!$2:$6</definedName>
    <definedName name="_xlnm.Print_Titles" localSheetId="23">'19-2021转移支付分项目'!$2:$5</definedName>
    <definedName name="_xlnm.Print_Titles" localSheetId="26">'21-2021基金支出'!$2:$4</definedName>
    <definedName name="_xlnm.Print_Titles" localSheetId="8">'8-2020基金平衡'!$1:$4</definedName>
    <definedName name="_xlnm.Print_Titles" localSheetId="10">'9-2020基金支出'!$4:$4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44525"/>
</workbook>
</file>

<file path=xl/sharedStrings.xml><?xml version="1.0" encoding="utf-8"?>
<sst xmlns="http://schemas.openxmlformats.org/spreadsheetml/2006/main" count="2008">
  <si>
    <t>表1</t>
  </si>
  <si>
    <t>2020年全镇财政预算收入执行表</t>
  </si>
  <si>
    <t>单位：万元</t>
  </si>
  <si>
    <t>收      入</t>
  </si>
  <si>
    <t>2019年</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</si>
  <si>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</si>
  <si>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</si>
  <si>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</si>
  <si>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</si>
  <si>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</si>
  <si>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</si>
  <si>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</si>
  <si>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</si>
  <si>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</si>
  <si>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</si>
  <si>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</si>
  <si>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</si>
  <si>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</si>
  <si>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</si>
  <si>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</si>
  <si>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</si>
  <si>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xml:space="preserve">    环保税</t>
  </si>
  <si>
    <t xml:space="preserve">    其他税收</t>
  </si>
  <si>
    <t xml:space="preserve"> </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</si>
  <si>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</si>
  <si>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</si>
  <si>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</si>
  <si>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</si>
  <si>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</si>
  <si>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</si>
  <si>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</si>
  <si>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2020年全镇财政预算支出执行表</t>
  </si>
  <si>
    <t>支出</t>
  </si>
  <si>
    <t>2018年决算数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</si>
  <si>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</si>
  <si>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</si>
  <si>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</si>
  <si>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</si>
  <si>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</si>
  <si>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</si>
  <si>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</si>
  <si>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</si>
  <si>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</si>
  <si>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</si>
  <si>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</si>
  <si>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</si>
  <si>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</si>
  <si>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</si>
  <si>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</si>
  <si>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</si>
  <si>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</si>
  <si>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</si>
  <si>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</si>
  <si>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</si>
  <si>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</si>
  <si>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</si>
  <si>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其他支出</t>
  </si>
  <si>
    <t>债务付息支出</t>
  </si>
  <si>
    <t>债务发行费用支出</t>
  </si>
  <si>
    <t>二、政府性基金预算支出</t>
  </si>
  <si>
    <t>三、国有资本经营预算支出</t>
  </si>
  <si>
    <t>四、社会保险基金预算支出</t>
  </si>
  <si>
    <t>表3</t>
  </si>
  <si>
    <t>2020年镇级一般公共预算收支执行表</t>
  </si>
  <si>
    <t>2019年
完成数</t>
  </si>
  <si>
    <t>预算数</t>
  </si>
  <si>
    <t>调整
预算数</t>
  </si>
  <si>
    <t>变动
预算数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</si>
  <si>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</si>
  <si>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</si>
  <si>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</si>
  <si>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</si>
  <si>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</si>
  <si>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</si>
  <si>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</si>
  <si>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</si>
  <si>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</si>
  <si>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</si>
  <si>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</si>
  <si>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</si>
  <si>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</si>
  <si>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</si>
  <si>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</si>
  <si>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</si>
  <si>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</si>
  <si>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</si>
  <si>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</si>
  <si>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</si>
  <si>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</si>
  <si>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</si>
  <si>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</si>
  <si>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</si>
  <si>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</si>
  <si>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</si>
  <si>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</si>
  <si>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</si>
  <si>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</si>
  <si>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</si>
  <si>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</si>
  <si>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</si>
  <si>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</si>
  <si>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</si>
  <si>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</si>
  <si>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</si>
  <si>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</si>
  <si>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</si>
  <si>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</si>
  <si>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</si>
  <si>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</si>
  <si>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</si>
  <si>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</si>
  <si>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</si>
  <si>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</si>
  <si>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</si>
  <si>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</si>
  <si>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</si>
  <si>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</si>
  <si>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</si>
  <si>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</si>
  <si>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</si>
  <si>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</si>
  <si>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</si>
  <si>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</si>
  <si>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</si>
  <si>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</si>
  <si>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</si>
  <si>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</si>
  <si>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</si>
  <si>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</si>
  <si>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</si>
  <si>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</si>
  <si>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</si>
  <si>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</si>
  <si>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</si>
  <si>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</si>
  <si>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</si>
  <si>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</si>
  <si>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</si>
  <si>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</si>
  <si>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</si>
  <si>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</si>
  <si>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</si>
  <si>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</si>
  <si>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</si>
  <si>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注：1.本表直观反映2020年一般公共预算收入与支出的平衡关系。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</si>
  <si>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关于2020年镇级一般公共预算收支执行情况的说明</t>
  </si>
  <si>
    <t xml:space="preserve">    一般公共预算是以对税收为主体的财政收入，安排用于保障和改善民生、推动经济社会发展、维护国家安全、维持国家机构政策运转等方面的收支预算。
    一、 2020年镇本级一般公共预算收入。
    2020年镇本级一般公共预算收入年初预算为1784.47万元，变动预算为  1784.47万元，执行数为1485.35万元，较上年下降 12.9 %。其中，税收收入1472.73万元，较上年下降13.6 %；非税收入12.62万元，较上年下降  1.4%。
    一般公共预算本级收入加上上级补助、动用预算稳定调节基金、上年结转等，收入总计5273.68万元。
    二、 2020年镇本级一般公共预算支出。
    2020年镇本级一般公共预算支出年初预算为3916.61万元，变动预算为  5031.48万元，执行数为4732.36万元，较上年下降5.7%。其中：一般公共服务支出下降15.5%，文化旅游体育与传媒支出下降40.5%，卫生健康支出增长36.2%，住房保障支出增长214.6%。
    一般公共预算本级支出加上上解上级支出、安排预算稳定调节基金和结转下年等，支出总计5273.68万元。</t>
  </si>
  <si>
    <t>表4</t>
  </si>
  <si>
    <t>2020年镇级一般公共预算本级支出执行表</t>
  </si>
  <si>
    <t>支        出</t>
  </si>
  <si>
    <r>
      <rPr>
        <sz val="14"/>
        <rFont val="黑体"/>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</si>
  <si>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</si>
  <si>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</si>
  <si>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</si>
  <si>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</si>
  <si>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</si>
  <si>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</si>
  <si>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</si>
  <si>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</si>
  <si>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</si>
  <si>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</si>
  <si>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</si>
  <si>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</si>
  <si>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</si>
  <si>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</si>
  <si>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</si>
  <si>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</si>
  <si>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</si>
  <si>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</si>
  <si>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</si>
  <si>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</si>
  <si>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</si>
  <si>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</si>
  <si>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</si>
  <si>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</si>
  <si>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</si>
  <si>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</si>
  <si>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</si>
  <si>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</si>
  <si>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</si>
  <si>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</si>
  <si>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</si>
  <si>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</si>
  <si>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</si>
  <si>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</si>
  <si>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</si>
  <si>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</si>
  <si>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</si>
  <si>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</si>
  <si>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</si>
  <si>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</si>
  <si>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</si>
  <si>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</si>
  <si>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</si>
  <si>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</si>
  <si>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</si>
  <si>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</si>
  <si>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</si>
  <si>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</si>
  <si>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</si>
  <si>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</si>
  <si>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</si>
  <si>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</si>
  <si>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</si>
  <si>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</si>
  <si>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</si>
  <si>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</si>
  <si>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</si>
  <si>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</si>
  <si>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</si>
  <si>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</si>
  <si>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</si>
  <si>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</si>
  <si>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</si>
  <si>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</si>
  <si>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</si>
  <si>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</si>
  <si>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</si>
  <si>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</si>
  <si>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</si>
  <si>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</si>
  <si>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</si>
  <si>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</si>
  <si>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</si>
  <si>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</si>
  <si>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</si>
  <si>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</si>
  <si>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</si>
  <si>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</si>
  <si>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</si>
  <si>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</si>
  <si>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</si>
  <si>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</si>
  <si>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</si>
  <si>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</si>
  <si>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</si>
  <si>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</si>
  <si>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</si>
  <si>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</si>
  <si>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</si>
  <si>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</si>
  <si>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</si>
  <si>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</si>
  <si>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</si>
  <si>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</si>
  <si>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</si>
  <si>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</si>
  <si>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</si>
  <si>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</si>
  <si>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</si>
  <si>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</si>
  <si>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</si>
  <si>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</si>
  <si>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</si>
  <si>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</si>
  <si>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</si>
  <si>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</si>
  <si>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</si>
  <si>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</si>
  <si>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</si>
  <si>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</si>
  <si>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</si>
  <si>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</si>
  <si>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</si>
  <si>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</si>
  <si>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</si>
  <si>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</si>
  <si>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</si>
  <si>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</si>
  <si>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</si>
  <si>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</si>
  <si>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</si>
  <si>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</si>
  <si>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</si>
  <si>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</si>
  <si>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</si>
  <si>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</si>
  <si>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</si>
  <si>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</si>
  <si>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</si>
  <si>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</si>
  <si>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</si>
  <si>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</si>
  <si>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</si>
  <si>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</si>
  <si>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</si>
  <si>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</si>
  <si>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</si>
  <si>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</si>
  <si>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</si>
  <si>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</si>
  <si>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</si>
  <si>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</si>
  <si>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</si>
  <si>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</si>
  <si>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</si>
  <si>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</si>
  <si>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</si>
  <si>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</si>
  <si>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</si>
  <si>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</si>
  <si>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</si>
  <si>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</si>
  <si>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</si>
  <si>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</si>
  <si>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</si>
  <si>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</si>
  <si>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</si>
  <si>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</si>
  <si>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</si>
  <si>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</si>
  <si>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</si>
  <si>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国际发展合作</t>
  </si>
  <si>
    <t>其他国际发展合作支出</t>
  </si>
  <si>
    <t>其他外交支出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</si>
  <si>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</si>
  <si>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</si>
  <si>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</si>
  <si>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</si>
  <si>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</si>
  <si>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</si>
  <si>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</si>
  <si>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</si>
  <si>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</si>
  <si>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</si>
  <si>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</si>
  <si>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</si>
  <si>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</si>
  <si>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</si>
  <si>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</si>
  <si>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</si>
  <si>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</si>
  <si>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</si>
  <si>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</si>
  <si>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</si>
  <si>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</si>
  <si>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</si>
  <si>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</si>
  <si>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</si>
  <si>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</si>
  <si>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</si>
  <si>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</si>
  <si>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</si>
  <si>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</si>
  <si>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</si>
  <si>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</si>
  <si>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</si>
  <si>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</si>
  <si>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</si>
  <si>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</si>
  <si>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</si>
  <si>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</si>
  <si>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</si>
  <si>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</si>
  <si>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</si>
  <si>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</si>
  <si>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</si>
  <si>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</si>
  <si>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</si>
  <si>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</si>
  <si>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</si>
  <si>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</si>
  <si>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</si>
  <si>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</si>
  <si>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</si>
  <si>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</si>
  <si>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</si>
  <si>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</si>
  <si>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</si>
  <si>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</si>
  <si>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</si>
  <si>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</si>
  <si>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</si>
  <si>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</si>
  <si>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</si>
  <si>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</si>
  <si>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</si>
  <si>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</si>
  <si>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</si>
  <si>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</si>
  <si>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</si>
  <si>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</si>
  <si>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</si>
  <si>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</si>
  <si>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</si>
  <si>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</si>
  <si>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</si>
  <si>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</si>
  <si>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</si>
  <si>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</si>
  <si>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</si>
  <si>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</si>
  <si>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</si>
  <si>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</si>
  <si>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</si>
  <si>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</si>
  <si>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</si>
  <si>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</si>
  <si>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</si>
  <si>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</si>
  <si>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</si>
  <si>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</si>
  <si>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</si>
  <si>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</si>
  <si>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</si>
  <si>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</si>
  <si>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</si>
  <si>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</si>
  <si>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</si>
  <si>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</si>
  <si>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</si>
  <si>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</si>
  <si>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</si>
  <si>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</si>
  <si>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</si>
  <si>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</si>
  <si>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</si>
  <si>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</si>
  <si>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</si>
  <si>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</si>
  <si>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</si>
  <si>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</si>
  <si>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</si>
  <si>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</si>
  <si>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</si>
  <si>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</si>
  <si>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</si>
  <si>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</si>
  <si>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</si>
  <si>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</si>
  <si>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</si>
  <si>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</si>
  <si>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</si>
  <si>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</si>
  <si>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</si>
  <si>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</si>
  <si>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</si>
  <si>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</si>
  <si>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</si>
  <si>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</si>
  <si>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</si>
  <si>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</si>
  <si>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</si>
  <si>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</si>
  <si>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</si>
  <si>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</si>
  <si>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</si>
  <si>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</si>
  <si>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</si>
  <si>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</si>
  <si>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</si>
  <si>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</si>
  <si>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</si>
  <si>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</si>
  <si>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</si>
  <si>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</si>
  <si>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</si>
  <si>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</si>
  <si>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</si>
  <si>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</si>
  <si>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</si>
  <si>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</si>
  <si>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</si>
  <si>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</si>
  <si>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</si>
  <si>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</si>
  <si>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</si>
  <si>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</si>
  <si>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</si>
  <si>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</si>
  <si>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</si>
  <si>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</si>
  <si>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</si>
  <si>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</si>
  <si>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</si>
  <si>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</si>
  <si>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</si>
  <si>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</si>
  <si>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</si>
  <si>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</si>
  <si>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</si>
  <si>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</si>
  <si>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</si>
  <si>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</si>
  <si>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</si>
  <si>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</si>
  <si>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</si>
  <si>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</si>
  <si>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</si>
  <si>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</si>
  <si>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</si>
  <si>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</si>
  <si>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</si>
  <si>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</si>
  <si>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</si>
  <si>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</si>
  <si>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</si>
  <si>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</si>
  <si>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</si>
  <si>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</si>
  <si>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</si>
  <si>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</si>
  <si>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</si>
  <si>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</si>
  <si>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</si>
  <si>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</si>
  <si>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</si>
  <si>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</si>
  <si>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</si>
  <si>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</si>
  <si>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</si>
  <si>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</si>
  <si>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</si>
  <si>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</si>
  <si>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</si>
  <si>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</si>
  <si>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</si>
  <si>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</si>
  <si>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</si>
  <si>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</si>
  <si>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</si>
  <si>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</si>
  <si>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</si>
  <si>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</si>
  <si>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</si>
  <si>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</si>
  <si>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</si>
  <si>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</si>
  <si>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</si>
  <si>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</si>
  <si>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</si>
  <si>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</si>
  <si>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</si>
  <si>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</si>
  <si>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</si>
  <si>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</si>
  <si>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</si>
  <si>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</si>
  <si>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</si>
  <si>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</si>
  <si>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</si>
  <si>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</si>
  <si>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</si>
  <si>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</si>
  <si>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</si>
  <si>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</si>
  <si>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</si>
  <si>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</si>
  <si>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</si>
  <si>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</si>
  <si>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</si>
  <si>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</si>
  <si>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</si>
  <si>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</si>
  <si>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</si>
  <si>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</si>
  <si>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</si>
  <si>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</si>
  <si>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</si>
  <si>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</si>
  <si>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</si>
  <si>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</si>
  <si>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</si>
  <si>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</si>
  <si>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</si>
  <si>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</si>
  <si>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</si>
  <si>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</si>
  <si>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</si>
  <si>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</si>
  <si>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</si>
  <si>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</si>
  <si>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</si>
  <si>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</si>
  <si>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</si>
  <si>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</si>
  <si>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</si>
  <si>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</si>
  <si>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</si>
  <si>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</si>
  <si>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</si>
  <si>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</si>
  <si>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</si>
  <si>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</si>
  <si>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</si>
  <si>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</si>
  <si>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</si>
  <si>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</si>
  <si>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</si>
  <si>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</si>
  <si>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</si>
  <si>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</si>
  <si>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</si>
  <si>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</si>
  <si>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</si>
  <si>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</si>
  <si>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</si>
  <si>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</si>
  <si>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</si>
  <si>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</si>
  <si>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</si>
  <si>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</si>
  <si>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</si>
  <si>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</si>
  <si>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</si>
  <si>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</si>
  <si>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</si>
  <si>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</si>
  <si>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</si>
  <si>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</si>
  <si>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</si>
  <si>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</si>
  <si>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</si>
  <si>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</si>
  <si>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</si>
  <si>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</si>
  <si>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</si>
  <si>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</si>
  <si>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</si>
  <si>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</si>
  <si>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</si>
  <si>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</si>
  <si>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</si>
  <si>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</si>
  <si>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</si>
  <si>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</si>
  <si>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</si>
  <si>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</si>
  <si>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</si>
  <si>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</si>
  <si>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</si>
  <si>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</si>
  <si>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</si>
  <si>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</si>
  <si>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</si>
  <si>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</si>
  <si>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</si>
  <si>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</si>
  <si>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</si>
  <si>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</si>
  <si>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</si>
  <si>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</si>
  <si>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</si>
  <si>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</si>
  <si>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</si>
  <si>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</si>
  <si>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</si>
  <si>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</si>
  <si>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</si>
  <si>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</si>
  <si>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</si>
  <si>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</si>
  <si>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</si>
  <si>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</si>
  <si>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</si>
  <si>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</si>
  <si>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</si>
  <si>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</si>
  <si>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</si>
  <si>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</si>
  <si>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</si>
  <si>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</si>
  <si>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</si>
  <si>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</si>
  <si>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</si>
  <si>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</si>
  <si>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</si>
  <si>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</si>
  <si>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</si>
  <si>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</si>
  <si>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</si>
  <si>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</si>
  <si>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</si>
  <si>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</si>
  <si>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</si>
  <si>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</si>
  <si>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</si>
  <si>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</si>
  <si>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</si>
  <si>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</si>
  <si>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</si>
  <si>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</si>
  <si>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</si>
  <si>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</si>
  <si>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</si>
  <si>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</si>
  <si>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</si>
  <si>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</si>
  <si>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</si>
  <si>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</si>
  <si>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</si>
  <si>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</si>
  <si>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</si>
  <si>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</si>
  <si>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</si>
  <si>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</si>
  <si>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</si>
  <si>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</si>
  <si>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</si>
  <si>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</si>
  <si>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</si>
  <si>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</si>
  <si>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</si>
  <si>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</si>
  <si>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</si>
  <si>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</si>
  <si>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</si>
  <si>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</si>
  <si>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</si>
  <si>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</si>
  <si>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</si>
  <si>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</si>
  <si>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</si>
  <si>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</si>
  <si>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</si>
  <si>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</si>
  <si>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</si>
  <si>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</si>
  <si>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</si>
  <si>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</si>
  <si>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</si>
  <si>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</si>
  <si>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</si>
  <si>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</si>
  <si>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</si>
  <si>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</si>
  <si>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</si>
  <si>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</si>
  <si>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</si>
  <si>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</si>
  <si>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</si>
  <si>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</si>
  <si>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</si>
  <si>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</si>
  <si>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</si>
  <si>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</si>
  <si>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</si>
  <si>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</si>
  <si>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</si>
  <si>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</si>
  <si>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</si>
  <si>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</si>
  <si>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</si>
  <si>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</si>
  <si>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</si>
  <si>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</si>
  <si>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</si>
  <si>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</si>
  <si>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</si>
  <si>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</si>
  <si>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</si>
  <si>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</si>
  <si>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</si>
  <si>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</si>
  <si>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</si>
  <si>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</si>
  <si>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</si>
  <si>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</si>
  <si>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</si>
  <si>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</si>
  <si>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</si>
  <si>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</si>
  <si>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</si>
  <si>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</si>
  <si>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</si>
  <si>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</si>
  <si>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</si>
  <si>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</si>
  <si>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</si>
  <si>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</si>
  <si>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</si>
  <si>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</si>
  <si>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</si>
  <si>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</si>
  <si>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</si>
  <si>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</si>
  <si>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</si>
  <si>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</si>
  <si>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</si>
  <si>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</si>
  <si>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</si>
  <si>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</si>
  <si>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</si>
  <si>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</si>
  <si>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</si>
  <si>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</si>
  <si>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</si>
  <si>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</si>
  <si>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</si>
  <si>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</si>
  <si>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</si>
  <si>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</si>
  <si>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</si>
  <si>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</si>
  <si>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</si>
  <si>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</si>
  <si>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</si>
  <si>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</si>
  <si>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</si>
  <si>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</si>
  <si>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</si>
  <si>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</si>
  <si>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</si>
  <si>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</si>
  <si>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</si>
  <si>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</si>
  <si>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</si>
  <si>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</si>
  <si>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</si>
  <si>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</si>
  <si>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</si>
  <si>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</si>
  <si>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</si>
  <si>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</si>
  <si>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</si>
  <si>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</si>
  <si>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</si>
  <si>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</si>
  <si>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</si>
  <si>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</si>
  <si>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</si>
  <si>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</si>
  <si>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</si>
  <si>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</si>
  <si>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</si>
  <si>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</si>
  <si>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</si>
  <si>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</si>
  <si>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</si>
  <si>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</si>
  <si>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</si>
  <si>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</si>
  <si>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</si>
  <si>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</si>
  <si>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</si>
  <si>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</si>
  <si>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</si>
  <si>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</si>
  <si>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</si>
  <si>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</si>
  <si>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</si>
  <si>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</si>
  <si>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</si>
  <si>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</si>
  <si>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</si>
  <si>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</si>
  <si>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</si>
  <si>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</si>
  <si>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</si>
  <si>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</si>
  <si>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</si>
  <si>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</si>
  <si>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</si>
  <si>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</si>
  <si>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</si>
  <si>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</si>
  <si>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</si>
  <si>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</si>
  <si>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</si>
  <si>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</si>
  <si>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</si>
  <si>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</si>
  <si>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</si>
  <si>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</si>
  <si>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</si>
  <si>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</si>
  <si>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</si>
  <si>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</si>
  <si>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</si>
  <si>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</si>
  <si>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</si>
  <si>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</si>
  <si>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</si>
  <si>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</si>
  <si>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</si>
  <si>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</si>
  <si>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</si>
  <si>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</si>
  <si>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</si>
  <si>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</si>
  <si>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</si>
  <si>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</si>
  <si>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</si>
  <si>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</si>
  <si>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</si>
  <si>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</si>
  <si>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</si>
  <si>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</si>
  <si>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</si>
  <si>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</si>
  <si>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</si>
  <si>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</si>
  <si>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</si>
  <si>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</si>
  <si>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</si>
  <si>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</si>
  <si>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</si>
  <si>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</si>
  <si>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</si>
  <si>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</si>
  <si>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</si>
  <si>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</si>
  <si>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</si>
  <si>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</si>
  <si>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</si>
  <si>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</si>
  <si>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</si>
  <si>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</si>
  <si>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</si>
  <si>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</si>
  <si>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</si>
  <si>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</si>
  <si>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</si>
  <si>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</si>
  <si>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</si>
  <si>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</si>
  <si>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</si>
  <si>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</si>
  <si>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</si>
  <si>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</si>
  <si>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</si>
  <si>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</si>
  <si>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</si>
  <si>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</si>
  <si>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</si>
  <si>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</si>
  <si>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</si>
  <si>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</si>
  <si>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</si>
  <si>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</si>
  <si>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</si>
  <si>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</si>
  <si>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</si>
  <si>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</si>
  <si>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</si>
  <si>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</si>
  <si>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</si>
  <si>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</si>
  <si>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</si>
  <si>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</si>
  <si>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</si>
  <si>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</si>
  <si>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</si>
  <si>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</si>
  <si>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</si>
  <si>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</si>
  <si>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</si>
  <si>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</si>
  <si>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</si>
  <si>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</si>
  <si>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</si>
  <si>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</si>
  <si>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</si>
  <si>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</si>
  <si>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</si>
  <si>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</si>
  <si>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</si>
  <si>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</si>
  <si>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</si>
  <si>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</si>
  <si>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</si>
  <si>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</si>
  <si>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</si>
  <si>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</si>
  <si>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</si>
  <si>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</si>
  <si>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</si>
  <si>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</si>
  <si>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</si>
  <si>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</si>
  <si>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</si>
  <si>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</si>
  <si>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</si>
  <si>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</si>
  <si>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</si>
  <si>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</si>
  <si>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</si>
  <si>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</si>
  <si>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</si>
  <si>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</si>
  <si>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</si>
  <si>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</si>
  <si>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</si>
  <si>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</si>
  <si>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</si>
  <si>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</si>
  <si>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</si>
  <si>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</si>
  <si>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</si>
  <si>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</si>
  <si>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</si>
  <si>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</si>
  <si>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</si>
  <si>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</si>
  <si>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</si>
  <si>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</si>
  <si>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</si>
  <si>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</si>
  <si>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</si>
  <si>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</si>
  <si>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</si>
  <si>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</si>
  <si>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</si>
  <si>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</si>
  <si>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</si>
  <si>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</si>
  <si>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</si>
  <si>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</si>
  <si>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</si>
  <si>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</si>
  <si>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</si>
  <si>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</si>
  <si>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</si>
  <si>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</si>
  <si>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</si>
  <si>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</si>
  <si>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</si>
  <si>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</si>
  <si>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</si>
  <si>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</si>
  <si>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</si>
  <si>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</si>
  <si>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</si>
  <si>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</si>
  <si>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</si>
  <si>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</si>
  <si>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</si>
  <si>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</si>
  <si>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</si>
  <si>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</si>
  <si>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</si>
  <si>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</si>
  <si>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</si>
  <si>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</si>
  <si>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</si>
  <si>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</si>
  <si>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</si>
  <si>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</si>
  <si>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</si>
  <si>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</si>
  <si>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</si>
  <si>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</si>
  <si>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</si>
  <si>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</si>
  <si>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</si>
  <si>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</si>
  <si>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</si>
  <si>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</si>
  <si>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</si>
  <si>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</si>
  <si>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</si>
  <si>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</si>
  <si>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</si>
  <si>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</si>
  <si>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</si>
  <si>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</si>
  <si>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</si>
  <si>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</si>
  <si>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</si>
  <si>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</si>
  <si>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</si>
  <si>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</si>
  <si>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</si>
  <si>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</si>
  <si>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</si>
  <si>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</si>
  <si>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</si>
  <si>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</si>
  <si>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</si>
  <si>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</si>
  <si>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</si>
  <si>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</si>
  <si>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</si>
  <si>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</si>
  <si>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</si>
  <si>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</si>
  <si>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</si>
  <si>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</si>
  <si>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</si>
  <si>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</si>
  <si>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</si>
  <si>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</si>
  <si>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</si>
  <si>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</si>
  <si>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</si>
  <si>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</si>
  <si>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</si>
  <si>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</si>
  <si>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</si>
  <si>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</si>
  <si>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</si>
  <si>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</si>
  <si>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</si>
  <si>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</si>
  <si>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</si>
  <si>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</si>
  <si>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</si>
  <si>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</si>
  <si>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</si>
  <si>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</si>
  <si>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</si>
  <si>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</si>
  <si>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</si>
  <si>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</si>
  <si>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</si>
  <si>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</si>
  <si>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</si>
  <si>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</si>
  <si>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</si>
  <si>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</si>
  <si>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</si>
  <si>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</si>
  <si>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</si>
  <si>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</si>
  <si>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</si>
  <si>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</si>
  <si>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</si>
  <si>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</si>
  <si>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</si>
  <si>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</si>
  <si>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</si>
  <si>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</si>
  <si>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</si>
  <si>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</si>
  <si>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</si>
  <si>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</si>
  <si>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</si>
  <si>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</si>
  <si>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</si>
  <si>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</si>
  <si>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</si>
  <si>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</si>
  <si>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</si>
  <si>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</si>
  <si>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</si>
  <si>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</si>
  <si>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</si>
  <si>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</si>
  <si>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</si>
  <si>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</si>
  <si>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</si>
  <si>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</si>
  <si>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</si>
  <si>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</si>
  <si>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</si>
  <si>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</si>
  <si>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</si>
  <si>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</si>
  <si>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</si>
  <si>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</si>
  <si>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</si>
  <si>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</si>
  <si>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</si>
  <si>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</si>
  <si>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</si>
  <si>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</si>
  <si>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</si>
  <si>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</si>
  <si>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</si>
  <si>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</si>
  <si>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</si>
  <si>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</si>
  <si>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</si>
  <si>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</si>
  <si>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</si>
  <si>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</si>
  <si>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</si>
  <si>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</si>
  <si>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</si>
  <si>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</si>
  <si>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</si>
  <si>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</si>
  <si>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</si>
  <si>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</si>
  <si>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</si>
  <si>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</si>
  <si>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</si>
  <si>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</si>
  <si>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</si>
  <si>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</si>
  <si>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</si>
  <si>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</si>
  <si>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</si>
  <si>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</si>
  <si>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</si>
  <si>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</si>
  <si>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</si>
  <si>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</si>
  <si>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</si>
  <si>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</si>
  <si>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</si>
  <si>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</si>
  <si>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</si>
  <si>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</si>
  <si>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</si>
  <si>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</si>
  <si>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</si>
  <si>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</si>
  <si>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</si>
  <si>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</si>
  <si>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</si>
  <si>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</si>
  <si>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</si>
  <si>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</si>
  <si>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</si>
  <si>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</si>
  <si>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</si>
  <si>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</si>
  <si>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</si>
  <si>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</si>
  <si>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</si>
  <si>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</si>
  <si>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</si>
  <si>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</si>
  <si>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</si>
  <si>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</si>
  <si>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</si>
  <si>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</si>
  <si>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</si>
  <si>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</si>
  <si>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</si>
  <si>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</si>
  <si>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</si>
  <si>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</si>
  <si>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</si>
  <si>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</si>
  <si>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</si>
  <si>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</si>
  <si>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</si>
  <si>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</si>
  <si>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</si>
  <si>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</si>
  <si>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</si>
  <si>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</si>
  <si>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</si>
  <si>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</si>
  <si>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</si>
  <si>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</si>
  <si>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</si>
  <si>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</si>
  <si>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</si>
  <si>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</si>
  <si>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注：本表详细反映2020年一般公共预算本级支出情况，按预算法要求细化到功能分类项级科目。</t>
  </si>
  <si>
    <t xml:space="preserve">                                </t>
  </si>
  <si>
    <t>表5</t>
  </si>
  <si>
    <t>2020年镇级一般公共预算转移支付收支执行表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</si>
  <si>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</si>
  <si>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</si>
  <si>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</si>
  <si>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</si>
  <si>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</si>
  <si>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</si>
  <si>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</si>
  <si>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</si>
  <si>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</si>
  <si>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</si>
  <si>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</si>
  <si>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</si>
  <si>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</si>
  <si>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体制补助收入 </t>
  </si>
  <si>
    <t xml:space="preserve">       体制结算补助</t>
  </si>
  <si>
    <t xml:space="preserve">       均衡性转移支付 </t>
  </si>
  <si>
    <t xml:space="preserve">       基层政法转移支付</t>
  </si>
  <si>
    <t xml:space="preserve">       革命老区转移支付</t>
  </si>
  <si>
    <t xml:space="preserve">       城乡义务教育等转移支付</t>
  </si>
  <si>
    <t xml:space="preserve">       民族地区转移支付</t>
  </si>
  <si>
    <t xml:space="preserve">       城乡居民医疗保险转移支付</t>
  </si>
  <si>
    <t xml:space="preserve">       贫困地区转移支付</t>
  </si>
  <si>
    <t xml:space="preserve">       社会保障转移支付</t>
  </si>
  <si>
    <t xml:space="preserve">       县级基本财力保障机制奖补资金 </t>
  </si>
  <si>
    <t xml:space="preserve">       其他一般性转移支付</t>
  </si>
  <si>
    <t xml:space="preserve">       结算补助 </t>
  </si>
  <si>
    <t xml:space="preserve">       共同财政事权转移支付</t>
  </si>
  <si>
    <t xml:space="preserve">       资源枯竭型城市转移支付补助 </t>
  </si>
  <si>
    <t xml:space="preserve">         公共安全共同财政事权转移支付</t>
  </si>
  <si>
    <t xml:space="preserve">       成品油税费改革转移支付补助</t>
  </si>
  <si>
    <t xml:space="preserve">         教育共同财政事权转移支付</t>
  </si>
  <si>
    <t xml:space="preserve">       农村综合改革转移支付</t>
  </si>
  <si>
    <t xml:space="preserve">         文化旅游体育与传媒共同财政事权转移支付</t>
  </si>
  <si>
    <t xml:space="preserve">       产粮（油）大县奖励资金 </t>
  </si>
  <si>
    <t xml:space="preserve">         社会保障共同财政事权转移支付</t>
  </si>
  <si>
    <t xml:space="preserve">       重点生态功能区转移支付 </t>
  </si>
  <si>
    <t xml:space="preserve">         医疗卫生共同财政事权转移支付</t>
  </si>
  <si>
    <t xml:space="preserve">       固定数额补助 </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</si>
  <si>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</si>
  <si>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</si>
  <si>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</si>
  <si>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</si>
  <si>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</si>
  <si>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</si>
  <si>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</si>
  <si>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</si>
  <si>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</si>
  <si>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</si>
  <si>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</si>
  <si>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</si>
  <si>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</si>
  <si>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</si>
  <si>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</si>
  <si>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</si>
  <si>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</si>
  <si>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</si>
  <si>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</si>
  <si>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</si>
  <si>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</si>
  <si>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</si>
  <si>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</si>
  <si>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</si>
  <si>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</si>
  <si>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注：本表详细反映2020年一般公共预算转移支付收入和转移支付支出情况。</t>
  </si>
  <si>
    <t>表6</t>
  </si>
  <si>
    <t xml:space="preserve">2020年区级一般公共预算转移支付支出执行表 </t>
  </si>
  <si>
    <t>（分地区）</t>
  </si>
  <si>
    <t>镇街</t>
  </si>
  <si>
    <t>补助下级合计</t>
  </si>
  <si>
    <t>此表无数据</t>
  </si>
  <si>
    <t>表7</t>
  </si>
  <si>
    <t xml:space="preserve">2020年市级一般公共预算转移支付支出执行表 </t>
  </si>
  <si>
    <t>（分项目）</t>
  </si>
  <si>
    <t>补助区县合计</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</si>
  <si>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</si>
  <si>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</si>
  <si>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</si>
  <si>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</si>
  <si>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</si>
  <si>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</si>
  <si>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</si>
  <si>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</si>
  <si>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</si>
  <si>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</si>
  <si>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</si>
  <si>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</si>
  <si>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</si>
  <si>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</si>
  <si>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</si>
  <si>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</si>
  <si>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</si>
  <si>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</si>
  <si>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</si>
  <si>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</si>
  <si>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</si>
  <si>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</si>
  <si>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</si>
  <si>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</si>
  <si>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</si>
  <si>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</si>
  <si>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</si>
  <si>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</si>
  <si>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</si>
  <si>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</si>
  <si>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</si>
  <si>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</si>
  <si>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</si>
  <si>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</si>
  <si>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</si>
  <si>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</si>
  <si>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</si>
  <si>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</si>
  <si>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</si>
  <si>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</si>
  <si>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</si>
  <si>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</si>
  <si>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</si>
  <si>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</si>
  <si>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</si>
  <si>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</si>
  <si>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</si>
  <si>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</si>
  <si>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</si>
  <si>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</si>
  <si>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</si>
  <si>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</si>
  <si>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</si>
  <si>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</si>
  <si>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</si>
  <si>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</si>
  <si>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</si>
  <si>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</si>
  <si>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</si>
  <si>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</si>
  <si>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</si>
  <si>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</si>
  <si>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</si>
  <si>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</si>
  <si>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</si>
  <si>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</si>
  <si>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</si>
  <si>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</si>
  <si>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</si>
  <si>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</si>
  <si>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</si>
  <si>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</si>
  <si>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</si>
  <si>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</si>
  <si>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</si>
  <si>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</si>
  <si>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</si>
  <si>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注：1.本表中项目为市对区县转移支付全部项目，包括年度中中央增加的转移支付项目。
    2.年度执行中由于中央转移支付增加，统筹上年结转等来源，市对区县转移支付规模较年初有所增加。</t>
  </si>
  <si>
    <t>表8</t>
  </si>
  <si>
    <t>2020年镇级政府性基金预算收支执行表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</si>
  <si>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</si>
  <si>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</si>
  <si>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</si>
  <si>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</si>
  <si>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</si>
  <si>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</si>
  <si>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</si>
  <si>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</si>
  <si>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</si>
  <si>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</si>
  <si>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</si>
  <si>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</si>
  <si>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</si>
  <si>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</si>
  <si>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</si>
  <si>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</si>
  <si>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</si>
  <si>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</si>
  <si>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</si>
  <si>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</si>
  <si>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</si>
  <si>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</si>
  <si>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t>
  </si>
  <si>
    <t>一、补助下级支出</t>
  </si>
  <si>
    <t>二、上解上级支出</t>
  </si>
  <si>
    <t xml:space="preserve">三、地方政府债务收入 </t>
  </si>
  <si>
    <t>三、调出资金</t>
  </si>
  <si>
    <t>四、地方政府债务还本支出</t>
  </si>
  <si>
    <t xml:space="preserve">    地方政府其他债务还本支出
   </t>
  </si>
  <si>
    <t>四、上年结转</t>
  </si>
  <si>
    <t>注：1.本表直观反映2020年政府性基金预算收入与支出的平衡关系。
    2.收入总计（本级收入合计+转移性收入合计）=支出总计（本级支出合计+转移性支出合计）。</t>
  </si>
  <si>
    <t>关于2020年镇级政府性基金预算收支执行情况的说明</t>
  </si>
  <si>
    <t xml:space="preserve">    政府性基金预算是对依照法律、行政法规的规定在一定期限内向特定对象征收、收取或者以其他方式筹集的资金，专项用于特定公共事业发展的收支预算。
    一、2020年镇本级政府性基金预算收入。
    政府性基金预算本级收入加上上级补助、上年结转等，收入总计662.93  万元。
    二、2020年镇本级政府性基金预算支出。
    2020年镇本级政府性基金预算支出年初预算为 123.93万元，变动预算为662.93万元，执行数为623.51万元，较上年下降70.95 %，其中：城乡社区支出下降 71.19 %、其他支出增长100%，主要是农村公路建设投入减少，相应支出减少 。
    政府性基金预算本级支出加上调出资金和结转下年等，支出总计662.93  万元。</t>
  </si>
  <si>
    <t>表9</t>
  </si>
  <si>
    <t>2020年镇级政府性基金预算本级支出执行表</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</si>
  <si>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</si>
  <si>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</si>
  <si>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</si>
  <si>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</si>
  <si>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</si>
  <si>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</si>
  <si>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</si>
  <si>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</si>
  <si>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</si>
  <si>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</si>
  <si>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</si>
  <si>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</si>
  <si>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</si>
  <si>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</si>
  <si>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</si>
  <si>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</si>
  <si>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</si>
  <si>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</si>
  <si>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</si>
  <si>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</si>
  <si>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</si>
  <si>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</si>
  <si>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其他三峡水库库区基金支出</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</si>
  <si>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</si>
  <si>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</si>
  <si>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</si>
  <si>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</si>
  <si>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</si>
  <si>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</si>
  <si>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</si>
  <si>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</si>
  <si>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</si>
  <si>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</si>
  <si>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</si>
  <si>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</si>
  <si>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</si>
  <si>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</si>
  <si>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</si>
  <si>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</si>
  <si>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</si>
  <si>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</si>
  <si>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</si>
  <si>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</si>
  <si>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</si>
  <si>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</si>
  <si>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七、债务发行费用支出</t>
  </si>
  <si>
    <t xml:space="preserve">  地方政府专项债务发行费用支出</t>
  </si>
  <si>
    <t xml:space="preserve">    国有土地使用权出让金债务发行费用支出</t>
  </si>
  <si>
    <t xml:space="preserve">    土地储备专项债券发行费用支出</t>
  </si>
  <si>
    <t>八、抗疫特别国债安排的支出</t>
  </si>
  <si>
    <t xml:space="preserve">  抗疫相关支出</t>
  </si>
  <si>
    <t>注：本表详细反映2020年政府性基金预算本级支出情况，按《预算法》要求细化到功能分类项级科目。</t>
  </si>
  <si>
    <t>表10</t>
  </si>
  <si>
    <t xml:space="preserve">2020年区级政府性基金预算转移支付收支执行表 </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</si>
  <si>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</si>
  <si>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</si>
  <si>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</si>
  <si>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</si>
  <si>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</si>
  <si>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</si>
  <si>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</si>
  <si>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</si>
  <si>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</si>
  <si>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</si>
  <si>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</si>
  <si>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</si>
  <si>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</si>
  <si>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</si>
  <si>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 xml:space="preserve">    国有土地使用权出让收入补助</t>
  </si>
  <si>
    <t xml:space="preserve">    抗疫特别国债安排的收入</t>
  </si>
  <si>
    <t>彩票发行销售机构业务费安排的支出</t>
  </si>
  <si>
    <t>彩票公益金安排的支出</t>
  </si>
  <si>
    <t>彩票公益金及对应专项债务收入安排的支出</t>
  </si>
  <si>
    <t>抗疫特别国债安排的支出</t>
  </si>
  <si>
    <t>表11</t>
  </si>
  <si>
    <t>2020年镇级国有资本经营预算收支执行表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</si>
  <si>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</si>
  <si>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</si>
  <si>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</si>
  <si>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</si>
  <si>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</si>
  <si>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</si>
  <si>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</si>
  <si>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</si>
  <si>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</si>
  <si>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</si>
  <si>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</si>
  <si>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</si>
  <si>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</si>
  <si>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</si>
  <si>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</si>
  <si>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</si>
  <si>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</si>
  <si>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</si>
  <si>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</si>
  <si>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</si>
  <si>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</si>
  <si>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</si>
  <si>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注：1.本表直观反映2020年国有资本经营预算收入与支出的平衡关系。
    2.收入总计（本级收入合计+转移性收入合计）=支出总计（本级支出合计+转移性支出合计）。
    3.2020年国有资本经营预算未进行预算调整。</t>
  </si>
  <si>
    <t>关于2020年镇级国有资本经营预算收支执行情况的说明</t>
  </si>
  <si>
    <t xml:space="preserve">    国有资本经营预算是对国有资本收益作出支出安排的收支预算。
      一、2020年镇本级国有资本经营预算收入。
    2020年镇本级国有资本经营预算收入年初预算为  亿元，调整预算为  亿元，变动预算为  亿元，执行数为  亿元，较上年增长/下降  %，主要是  。
    国有资本经营预算本级收入加中央补助和上年结转等，收入总计  亿元。
      二、2020年镇本级国有资本经营预算支出。
    2020年镇本级国有资本经营预算支出年初预算为  亿元，调整预算为  亿元，变动预算为  亿元，执行数为  亿元，较上年增长/下降  %。主要是  。
    国有资本经营预算本级支出加上调出资金、补助区县和结转下年等，支出总计  亿元。</t>
  </si>
  <si>
    <t>表12</t>
  </si>
  <si>
    <t>2020年全镇社会保险基金预算收支执行表</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</si>
  <si>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</si>
  <si>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</si>
  <si>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</si>
  <si>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</si>
  <si>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</si>
  <si>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</si>
  <si>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</si>
  <si>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</si>
  <si>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</si>
  <si>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</si>
  <si>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</si>
  <si>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</si>
  <si>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</si>
  <si>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</si>
  <si>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</si>
  <si>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</si>
  <si>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</si>
  <si>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</si>
  <si>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关于2020年社会保险基金预算收支执行情况的说明</t>
  </si>
  <si>
    <t xml:space="preserve">    社会保险基金预算是对社会保险缴款、一般公共预算安排和其他方式筹集的资金，专项用于社会保险的收支预算。社会保险基金实行全镇统筹的体制。
     一、2020年全镇社会保险基金预算收入。
    2020年全镇社会保险基金预算收入  亿元，增长/下降  %。其中，基本养老保险基金收入  亿元，基本医疗保险基金收入  亿元，失业保险基金收入  亿元，工伤保险基金收入  亿元。
    二、2020年全镇社会保险基金预算支出。
    2020年全镇社会保险基金预算支出  亿元，增长/下降  %。其中，基本养老保险基金支出  亿元，基本医疗保险基金支出  亿元，失业保险基金支出  亿元，工伤保险基金支出  亿元。
    2020年全镇社会保险基金预算当年结余  亿元，历年滚存结余  亿元。</t>
  </si>
  <si>
    <t>表13</t>
  </si>
  <si>
    <t xml:space="preserve">2021年镇级一般公共预算收支预算表 </t>
  </si>
  <si>
    <t>2020年执行数</t>
  </si>
  <si>
    <t>2020年决算数</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</si>
  <si>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</si>
  <si>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</si>
  <si>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</si>
  <si>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</si>
  <si>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</si>
  <si>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</si>
  <si>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</si>
  <si>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</si>
  <si>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五、安排预算稳定调节基金</t>
  </si>
  <si>
    <t xml:space="preserve">注：1.本表直观反映2021年一般公共预算收入与支出的平衡关系。
    2.收入总计（本级收入合计+转移性收入合计）=支出总计（本级支出合计+转移性支出合计）。
   </t>
  </si>
  <si>
    <t>关于2021年镇级一般公共预算收支预算的说明</t>
  </si>
  <si>
    <t xml:space="preserve">    一般公共预算是以对税收为主体的财政收入，安排用于保障和改善民生、推动经济社会发展、维护国家安全、维持国家机构政策运转等方面的收支预算。
    一、 2021年镇本级一般公共预算收入。
    2021年镇本级一般公共预算收入年初预算为1769.57万元，较上年增长  19.1%。其中，税收收入1760.57万元，较上年增长19.5%；非税收入 9 万元，较上年下降 28.7 %。
    一般公共预算本级收入加上级补助等，收入总计 3857.6万元。
    二、 2021年镇本级一般公共预算支出。
    2021年镇本级一般公共预算支出年初预算为 3830.23 万元，较上年下降19.1%。其中：一般公共服务支出下降0.2%，文化旅游体育与传媒支出增加96.2%，社会保障和就业支出下降50.9%，卫生健康支出下降20.1%.
    一般公共预算本级支出加上补助、安排预算稳定调节基金等，支出总计3857.6万元。</t>
  </si>
  <si>
    <t>表14</t>
  </si>
  <si>
    <t xml:space="preserve">2021年镇级一般公共预算本级支出预算表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</si>
  <si>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</si>
  <si>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发票管理及税务登记</t>
  </si>
  <si>
    <t>巡视工作</t>
  </si>
  <si>
    <t>市场主体管理</t>
  </si>
  <si>
    <t>市场秩序执法</t>
  </si>
  <si>
    <t>质量基础</t>
  </si>
  <si>
    <t>食品安全监管</t>
  </si>
  <si>
    <t xml:space="preserve">       兵役征集</t>
  </si>
  <si>
    <t>中等职业教育</t>
  </si>
  <si>
    <t>文化和旅游管理事务</t>
  </si>
  <si>
    <t>其他文化旅游体育与传媒支出</t>
  </si>
  <si>
    <t>社会组织管理</t>
  </si>
  <si>
    <t>基层政权建设和社区治理</t>
  </si>
  <si>
    <t>行政事业单位养老支出</t>
  </si>
  <si>
    <t>行政单位离退休</t>
  </si>
  <si>
    <t>康复辅具</t>
  </si>
  <si>
    <t>妇幼保健医院</t>
  </si>
  <si>
    <t>重大公共卫生服务</t>
  </si>
  <si>
    <t>退耕还林还草</t>
  </si>
  <si>
    <t>其他退耕还林还草支出</t>
  </si>
  <si>
    <t>农业农村</t>
  </si>
  <si>
    <t>农业生产发展</t>
  </si>
  <si>
    <t>乡村产业与合作经济</t>
  </si>
  <si>
    <t>农村社会事业</t>
  </si>
  <si>
    <t>森林资源培育</t>
  </si>
  <si>
    <t>林业草原防灾减灾</t>
  </si>
  <si>
    <t>农村水利</t>
  </si>
  <si>
    <t>水利建设征地及移民支出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</si>
  <si>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</si>
  <si>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</si>
  <si>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</si>
  <si>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</si>
  <si>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</si>
  <si>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</si>
  <si>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</si>
  <si>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注：本表详细反映2021年一般公共预算支出情况，按预算法要求细化到功能分类项级科目。</t>
  </si>
  <si>
    <t>表15</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</si>
  <si>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</si>
  <si>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</si>
  <si>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</si>
  <si>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</si>
  <si>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基本支出</t>
  </si>
  <si>
    <t>项目支出</t>
  </si>
  <si>
    <t>医疗卫生与计划生育支出</t>
  </si>
  <si>
    <t>资源勘探工业信息等支出</t>
  </si>
  <si>
    <t>国土海洋气象等支出</t>
  </si>
  <si>
    <t>预备费</t>
  </si>
  <si>
    <r>
      <rPr>
        <sz val="10"/>
        <rFont val="宋体"/>
        <charset val="134"/>
      </rPr>
      <t>注：在功能分类的基础上，为衔接表</t>
    </r>
    <r>
      <rPr>
        <sz val="10"/>
        <rFont val="Arial"/>
        <charset val="134"/>
      </rPr>
      <t>16</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</si>
  <si>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</si>
  <si>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2021年镇级一般公共预算本级基本支出预算表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</si>
  <si>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</si>
  <si>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</si>
  <si>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</si>
  <si>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</si>
  <si>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</si>
  <si>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</si>
  <si>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</si>
  <si>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</si>
  <si>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</si>
  <si>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</si>
  <si>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</si>
  <si>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</si>
  <si>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</si>
  <si>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</si>
  <si>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</si>
  <si>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</si>
  <si>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</si>
  <si>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</si>
  <si>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</si>
  <si>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</si>
  <si>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</si>
  <si>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</si>
  <si>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</si>
  <si>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</si>
  <si>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</si>
  <si>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</si>
  <si>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</si>
  <si>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</si>
  <si>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</si>
  <si>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</si>
  <si>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</si>
  <si>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</si>
  <si>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</si>
  <si>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</si>
  <si>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</si>
  <si>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</si>
  <si>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</si>
  <si>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</si>
  <si>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</si>
  <si>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</si>
  <si>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</si>
  <si>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</si>
  <si>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</si>
  <si>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</si>
  <si>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</si>
  <si>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</si>
  <si>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</si>
  <si>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</si>
  <si>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</si>
  <si>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</si>
  <si>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</si>
  <si>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</si>
  <si>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</si>
  <si>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</si>
  <si>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</si>
  <si>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</si>
  <si>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</si>
  <si>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</si>
  <si>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</si>
  <si>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</si>
  <si>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</si>
  <si>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</si>
  <si>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</si>
  <si>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</si>
  <si>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</si>
  <si>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</si>
  <si>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</si>
  <si>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</si>
  <si>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</si>
  <si>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</si>
  <si>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</si>
  <si>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</si>
  <si>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</si>
  <si>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</si>
  <si>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</si>
  <si>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将镇本级基本支出细化到款级科目。 
    2.本表的本级基本支出合计数与表15的本级基本支出合计数相等。</t>
  </si>
  <si>
    <t>表17</t>
  </si>
  <si>
    <t xml:space="preserve">2021年镇级一般公共预算转移支付收支预算表 </t>
  </si>
  <si>
    <t>中央补助收入</t>
  </si>
  <si>
    <t>补助区县支出</t>
  </si>
  <si>
    <t xml:space="preserve">    增值税和消费税税收返还 </t>
  </si>
  <si>
    <t xml:space="preserve">    税收返还</t>
  </si>
  <si>
    <t xml:space="preserve">    所得税基数返还</t>
  </si>
  <si>
    <t>均衡财力和激励引导转移支付</t>
  </si>
  <si>
    <t xml:space="preserve">    成品油税费改革税收返还</t>
  </si>
  <si>
    <t>农业农村发展转移支付</t>
  </si>
  <si>
    <t xml:space="preserve">    营改增基数返还</t>
  </si>
  <si>
    <t>收入分配改革转移支付</t>
  </si>
  <si>
    <t xml:space="preserve">    体制补助收入</t>
  </si>
  <si>
    <t>体制结算补助</t>
  </si>
  <si>
    <t xml:space="preserve">    民族地区转移支付</t>
  </si>
  <si>
    <t>基层政法转移支付</t>
  </si>
  <si>
    <t xml:space="preserve">    革命老区转移支付</t>
  </si>
  <si>
    <t>城乡义务教育等转移支付</t>
  </si>
  <si>
    <t xml:space="preserve">    贫困地区转移支付</t>
  </si>
  <si>
    <t>城乡居民医疗保险转移支付</t>
  </si>
  <si>
    <t xml:space="preserve">    县级基本财力保障机制奖补资金 </t>
  </si>
  <si>
    <t>社会保障转移支付</t>
  </si>
  <si>
    <t xml:space="preserve">    结算补助 </t>
  </si>
  <si>
    <t>其他一般性转移支付</t>
  </si>
  <si>
    <t xml:space="preserve">    资源枯竭型城镇转移支付补助 </t>
  </si>
  <si>
    <t>计划生育补助资金</t>
  </si>
  <si>
    <t xml:space="preserve">    成品油税费改革转移支付补助</t>
  </si>
  <si>
    <t>医疗服务能力建设补助资金</t>
  </si>
  <si>
    <t xml:space="preserve">    产粮（油）大县奖励资金 </t>
  </si>
  <si>
    <t>基本药物制度补助资金</t>
  </si>
  <si>
    <t xml:space="preserve">    重点生态功能区转移支付 </t>
  </si>
  <si>
    <t>公共卫生服务补助资金</t>
  </si>
  <si>
    <t xml:space="preserve">    固定数额补助 </t>
  </si>
  <si>
    <t>残疾人事业发展补助资金</t>
  </si>
  <si>
    <t xml:space="preserve">    其他一般性转移支付</t>
  </si>
  <si>
    <t>农村危房改造补助资金</t>
  </si>
  <si>
    <t xml:space="preserve">    共同财政事权转移支付</t>
  </si>
  <si>
    <t>城镇保障性安居工程专项资金</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</si>
  <si>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</si>
  <si>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</si>
  <si>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</si>
  <si>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</si>
  <si>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</si>
  <si>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</si>
  <si>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</si>
  <si>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</si>
  <si>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</si>
  <si>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</si>
  <si>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</si>
  <si>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</si>
  <si>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</si>
  <si>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</si>
  <si>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</si>
  <si>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</si>
  <si>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</si>
  <si>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</si>
  <si>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</si>
  <si>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</si>
  <si>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</si>
  <si>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</si>
  <si>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</si>
  <si>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</si>
  <si>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</si>
  <si>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</si>
  <si>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</si>
  <si>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</si>
  <si>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t xml:space="preserve">注：本表详细反映2021年一般公共预算转移支付收入和转移支付支出情况。
    </t>
  </si>
  <si>
    <t>表18</t>
  </si>
  <si>
    <t xml:space="preserve">2021年市级一般公共预算转移支付支出预算表 </t>
  </si>
  <si>
    <t>（一）主城都市区</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</si>
  <si>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</si>
  <si>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</si>
  <si>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</si>
  <si>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</si>
  <si>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</si>
  <si>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</si>
  <si>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</si>
  <si>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</si>
  <si>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</si>
  <si>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</si>
  <si>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</si>
  <si>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</si>
  <si>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</si>
  <si>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</si>
  <si>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</si>
  <si>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</si>
  <si>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</si>
  <si>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</si>
  <si>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 xml:space="preserve"> 其中：綦江</t>
  </si>
  <si>
    <t xml:space="preserve">  万盛</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</si>
  <si>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</si>
  <si>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</si>
  <si>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</si>
  <si>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</si>
  <si>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</si>
  <si>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</si>
  <si>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</si>
  <si>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</si>
  <si>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</si>
  <si>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</si>
  <si>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</si>
  <si>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</si>
  <si>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</si>
  <si>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</si>
  <si>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</si>
  <si>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</si>
  <si>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</si>
  <si>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</si>
  <si>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</si>
  <si>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</si>
  <si>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</si>
  <si>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</si>
  <si>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</si>
  <si>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</si>
  <si>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（四）未落实到区县</t>
  </si>
  <si>
    <t>注：本表直观反映预算安排中市级对各区县的补助情况。按照《预算法》规定，转移支付应当分地区、分项目编制。</t>
  </si>
  <si>
    <t>表19</t>
  </si>
  <si>
    <t>………………</t>
  </si>
  <si>
    <t>注：本表直观反映年初市对区县的转移支付分项目情况。</t>
  </si>
  <si>
    <t>表20</t>
  </si>
  <si>
    <t xml:space="preserve">2021年镇级政府性基金预算收支预算表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</si>
  <si>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</si>
  <si>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</si>
  <si>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</si>
  <si>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</si>
  <si>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</si>
  <si>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</si>
  <si>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</si>
  <si>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</si>
  <si>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</si>
  <si>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</si>
  <si>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</si>
  <si>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</si>
  <si>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</si>
  <si>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t>五、结转下年</t>
  </si>
  <si>
    <t>注：1.本表直观反映2021年政府性基金预算收入与支出的平衡关系。
    2.收入总计（本级收入合计+转移性收入合计）=支出总计（本级支出合计+转移性支出合计）。</t>
  </si>
  <si>
    <t>关于2021年镇级政府性基金预算收支预算的说明</t>
  </si>
  <si>
    <t xml:space="preserve">    政府性基金预算是对依照法律、行政法规的规定在一定期限内向特定对象征收、收取或者以其他方式筹集的资金，专项用于特定公共事业发展的收支预算。
    一、2021年镇本级政府性基金预算收入。
    政府性基金预算为上年结转，收入总计6.21万元。
    二、2021年镇本级政府性基金预算收入。
    政府性基金预算支出总计6.21  万元。</t>
  </si>
  <si>
    <t>表21</t>
  </si>
  <si>
    <t xml:space="preserve">2021年镇级政府性基金预算本级支出预算表 </t>
  </si>
  <si>
    <t>注：本表详细反映2021年政府性基金预算本级支出安排情况，按《预算法》要求细化到功能分类项级科目。</t>
  </si>
  <si>
    <t>表22</t>
  </si>
  <si>
    <t xml:space="preserve">2021年镇级政府性基金预算转移支付收支预算表 </t>
  </si>
  <si>
    <t>注：本表详细反映2021年政府性基金预算转移支付收入和转移支付支出情况。</t>
  </si>
  <si>
    <t>表23</t>
  </si>
  <si>
    <t xml:space="preserve">2021年镇级国有资本经营预算收支预算表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</si>
  <si>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</si>
  <si>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</si>
  <si>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</si>
  <si>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</si>
  <si>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</si>
  <si>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</si>
  <si>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</si>
  <si>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</si>
  <si>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</si>
  <si>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注：1.本表直观反映2021年国有资本经营预算收入与支出的平衡关系。
    2.收入总计（本级收入合计+转移性收入合计）=支出总计（本级支出合计+转移性支出合计）。</t>
  </si>
  <si>
    <t>关于2021年镇级国有资本经营预算收支预算的说明</t>
  </si>
  <si>
    <t xml:space="preserve">    国有资本经营预算是对国有资本收益作出支出安排的收支预算。
      一、2021年镇本级国有资本经营预算收入。
    2021年镇本级国有资本经营预算收入年初预算为  亿元，较上年增长/下降  %，主要是  。
    国有资本经营预算本级收入加中央补助和上年结转等，收入总计  亿元。
      二、2021年镇本级国有资本经营预算支出。
    2021年镇本级国有资本经营预算支出年初预算为  亿元，较上年增长/下降  %。主要是  。
    国有资本经营预算本级支出加上调出资金、补助区县和结转下年等，支出总计  亿元。</t>
  </si>
  <si>
    <t>表24</t>
  </si>
  <si>
    <t>2021年重庆市社会保险基金收入预算表</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</si>
  <si>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</si>
  <si>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</si>
  <si>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</si>
  <si>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</si>
  <si>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</si>
  <si>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</si>
  <si>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</si>
  <si>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</si>
  <si>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</si>
  <si>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</si>
  <si>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</si>
  <si>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</si>
  <si>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</si>
  <si>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2021年重庆市社会保险基金支出预算表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</si>
  <si>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</si>
  <si>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</si>
  <si>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</si>
  <si>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</si>
  <si>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</si>
  <si>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</si>
  <si>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</si>
  <si>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</si>
  <si>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</si>
  <si>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</si>
  <si>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</si>
  <si>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</si>
  <si>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</si>
  <si>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</si>
  <si>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2021年重庆市社会保险基金结余预算表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</si>
  <si>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</si>
  <si>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</si>
  <si>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</si>
  <si>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</si>
  <si>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</si>
  <si>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</si>
  <si>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</si>
  <si>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</si>
  <si>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</si>
  <si>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</si>
  <si>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</si>
  <si>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</si>
  <si>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</si>
  <si>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</si>
  <si>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</si>
  <si>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</si>
  <si>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关于2021年社会保险基金预算收支预算的说明</t>
  </si>
  <si>
    <t xml:space="preserve">    社会保险基金预算是对社会保险缴款、一般公共预算安排和其他方式筹集的资金，专项用于社会保险的收支预算。社会保险基金实行全市统筹的体制。
     一、2021年全市社会保险基金预算收入。
    2021年全市社会保险基金预算收入  亿元，增长/下降  %。其中，基本养老保险基金收入  亿元，基本医疗保险基金收入  亿元，失业保险基金收入  亿元，工伤保险基金收入  亿元。
    二、2021年全市社会保险基金预算支出。
    2021年全市社会保险基金预算支出  亿元，增长/下降  %。其中，基本养老保险基金支出  亿元，基本医疗保险基金支出  亿元，失业保险基金支出  亿元，工伤保险基金支出  亿元。
    2021年全市社会保险基金预算当年结余  亿元，历年滚存结余  亿元。</t>
  </si>
  <si>
    <t>表27</t>
  </si>
  <si>
    <t>永川区2020年地方政府债务限额及余额情况表</t>
  </si>
  <si>
    <t>单位：亿元</t>
  </si>
  <si>
    <t>地   区</t>
  </si>
  <si>
    <t>2020年债务限额</t>
  </si>
  <si>
    <t>2020年债务余额预计执行数</t>
  </si>
  <si>
    <t>一般债务</t>
  </si>
  <si>
    <t>专项债务</t>
  </si>
  <si>
    <t>公  式</t>
  </si>
  <si>
    <t>A=B+C</t>
  </si>
  <si>
    <t>B</t>
  </si>
  <si>
    <t>C</t>
  </si>
  <si>
    <t>D=E+F</t>
  </si>
  <si>
    <t>E</t>
  </si>
  <si>
    <t>F</t>
  </si>
  <si>
    <t>合  计</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</si>
  <si>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</si>
  <si>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</si>
  <si>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</si>
  <si>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</si>
  <si>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</si>
  <si>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</si>
  <si>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</si>
  <si>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t>永川区2020年和2021年地方政府一般债务余额情况表</t>
  </si>
  <si>
    <t>项    目</t>
  </si>
  <si>
    <t>一、2018年末地方政府一般债务余额实际数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</si>
  <si>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</si>
  <si>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</si>
  <si>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</si>
  <si>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</si>
  <si>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</si>
  <si>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</si>
  <si>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</si>
  <si>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</si>
  <si>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</si>
  <si>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</si>
  <si>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t>永川区2020年和2021年地方政府专项债务余额情况表</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</si>
  <si>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</si>
  <si>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</si>
  <si>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</si>
  <si>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</si>
  <si>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</si>
  <si>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</si>
  <si>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</si>
  <si>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</si>
  <si>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</si>
  <si>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永川区地方政府债券发行及还本付息情况表</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</si>
  <si>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</si>
  <si>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</si>
  <si>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</si>
  <si>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</si>
  <si>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</si>
  <si>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</si>
  <si>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</si>
  <si>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</si>
  <si>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</si>
  <si>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</si>
  <si>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</si>
  <si>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</si>
  <si>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</si>
  <si>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</si>
  <si>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</si>
  <si>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</si>
  <si>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</si>
  <si>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</si>
  <si>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</si>
  <si>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</si>
  <si>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</si>
  <si>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</si>
  <si>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</si>
  <si>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</si>
  <si>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</si>
  <si>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</si>
  <si>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</si>
  <si>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</si>
  <si>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</si>
  <si>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</si>
  <si>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</si>
  <si>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</si>
  <si>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t>永川区2021年地方政府债务限额提前下达情况表</t>
  </si>
  <si>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</si>
  <si>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</si>
  <si>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</si>
  <si>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</si>
  <si>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</si>
  <si>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</si>
  <si>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</si>
  <si>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t>永川区2021年年初新增地方政府债券资金安排表</t>
  </si>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</sst>
</file>

<file path=xl/styles.xml><?xml version="1.0" encoding="utf-8"?>
<styleSheet xmlns="http://schemas.openxmlformats.org/spreadsheetml/2006/main">
  <numFmts count="17">
    <numFmt numFmtId="44" formatCode="_ &quot;￥&quot;* #,##0.00_ ;_ &quot;￥&quot;* \-#,##0.00_ ;_ &quot;￥&quot;* &quot;-&quot;??_ ;_ @_ "/>
    <numFmt numFmtId="176" formatCode="0_);[Red]\(0\)"/>
    <numFmt numFmtId="177" formatCode="0_ "/>
    <numFmt numFmtId="42" formatCode="_ &quot;￥&quot;* #,##0_ ;_ &quot;￥&quot;* \-#,##0_ ;_ &quot;￥&quot;* &quot;-&quot;_ ;_ @_ "/>
    <numFmt numFmtId="43" formatCode="_ * #,##0.00_ ;_ * \-#,##0.00_ ;_ * &quot;-&quot;??_ ;_ @_ "/>
    <numFmt numFmtId="41" formatCode="_ * #,##0_ ;_ * \-#,##0_ ;_ * &quot;-&quot;_ ;_ @_ "/>
    <numFmt numFmtId="178" formatCode="#,###.00"/>
    <numFmt numFmtId="179" formatCode="#,##0.000000"/>
    <numFmt numFmtId="180" formatCode="General;General;&quot;-&quot;"/>
    <numFmt numFmtId="181" formatCode="#,##0.00_ "/>
    <numFmt numFmtId="182" formatCode="#,##0.0_ "/>
    <numFmt numFmtId="183" formatCode="#,##0_);[Red]\(#,##0\)"/>
    <numFmt numFmtId="184" formatCode="#,##0_ "/>
    <numFmt numFmtId="185" formatCode="0.00_ "/>
    <numFmt numFmtId="186" formatCode="0.00_);[Red]\(0.00\)"/>
    <numFmt numFmtId="187" formatCode="________@"/>
    <numFmt numFmtId="188" formatCode="0.0_ "/>
  </numFmts>
  <fonts count="103">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4"/>
      <color theme="1"/>
      <name val="方正黑体_GBK"/>
      <charset val="134"/>
    </font>
    <font>
      <sz val="16"/>
      <name val="方正小标宋_GBK"/>
      <charset val="134"/>
    </font>
    <font>
      <sz val="9"/>
      <name val="SimSun"/>
      <charset val="134"/>
    </font>
    <font>
      <b/>
      <sz val="11"/>
      <name val="SimSun"/>
      <charset val="134"/>
    </font>
    <font>
      <sz val="11"/>
      <name val="SimSun"/>
      <charset val="134"/>
    </font>
    <font>
      <sz val="14"/>
      <name val="方正黑体_GBK"/>
      <charset val="134"/>
    </font>
    <font>
      <sz val="11"/>
      <name val="方正黑体_GBK"/>
      <charset val="134"/>
    </font>
    <font>
      <sz val="12"/>
      <color indexed="8"/>
      <name val="方正黑体_GBK"/>
      <charset val="134"/>
    </font>
    <font>
      <b/>
      <sz val="10"/>
      <name val="SimSun"/>
      <charset val="134"/>
    </font>
    <font>
      <sz val="10"/>
      <name val="SimSun"/>
      <charset val="134"/>
    </font>
    <font>
      <sz val="10"/>
      <color indexed="8"/>
      <name val="宋体"/>
      <charset val="134"/>
      <scheme val="minor"/>
    </font>
    <font>
      <sz val="22"/>
      <color theme="1"/>
      <name val="方正小标宋_GBK"/>
      <charset val="134"/>
    </font>
    <font>
      <sz val="16"/>
      <color theme="1"/>
      <name val="方正仿宋_GBK"/>
      <charset val="134"/>
    </font>
    <font>
      <sz val="16"/>
      <color theme="1"/>
      <name val="宋体"/>
      <charset val="134"/>
      <scheme val="minor"/>
    </font>
    <font>
      <b/>
      <sz val="11"/>
      <color theme="1"/>
      <name val="宋体"/>
      <charset val="134"/>
      <scheme val="minor"/>
    </font>
    <font>
      <sz val="16"/>
      <name val="方正仿宋_GBK"/>
      <charset val="134"/>
    </font>
    <font>
      <sz val="16"/>
      <name val="宋体"/>
      <charset val="134"/>
      <scheme val="minor"/>
    </font>
    <font>
      <sz val="12"/>
      <name val="仿宋_GB2312"/>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4"/>
      <name val="宋体"/>
      <charset val="134"/>
    </font>
    <font>
      <sz val="12"/>
      <name val="宋体"/>
      <charset val="134"/>
      <scheme val="minor"/>
    </font>
    <font>
      <b/>
      <sz val="18"/>
      <color theme="1"/>
      <name val="宋体"/>
      <charset val="134"/>
      <scheme val="minor"/>
    </font>
    <font>
      <sz val="10"/>
      <color indexed="8"/>
      <name val="宋体"/>
      <charset val="134"/>
    </font>
    <font>
      <sz val="11"/>
      <name val="宋体"/>
      <charset val="134"/>
      <scheme val="minor"/>
    </font>
    <font>
      <sz val="10"/>
      <color theme="1"/>
      <name val="宋体"/>
      <charset val="134"/>
    </font>
    <font>
      <sz val="14"/>
      <color theme="1"/>
      <name val="黑体"/>
      <charset val="134"/>
    </font>
    <font>
      <b/>
      <sz val="11"/>
      <name val="宋体"/>
      <charset val="134"/>
      <scheme val="minor"/>
    </font>
    <font>
      <b/>
      <sz val="12"/>
      <color indexed="8"/>
      <name val="宋体"/>
      <charset val="134"/>
    </font>
    <font>
      <sz val="12"/>
      <name val="黑体"/>
      <charset val="134"/>
    </font>
    <font>
      <sz val="12"/>
      <name val="宋体"/>
      <charset val="134"/>
    </font>
    <font>
      <b/>
      <sz val="12"/>
      <name val="宋体"/>
      <charset val="134"/>
    </font>
    <font>
      <sz val="11"/>
      <name val="宋体"/>
      <charset val="134"/>
    </font>
    <font>
      <sz val="9"/>
      <color indexed="8"/>
      <name val="宋体"/>
      <charset val="134"/>
    </font>
    <font>
      <sz val="10"/>
      <name val="Arial"/>
      <charset val="134"/>
    </font>
    <font>
      <sz val="12"/>
      <name val="方正楷体_GBK"/>
      <charset val="134"/>
    </font>
    <font>
      <b/>
      <sz val="10"/>
      <color indexed="8"/>
      <name val="宋体"/>
      <charset val="134"/>
    </font>
    <font>
      <b/>
      <sz val="16"/>
      <name val="黑体"/>
      <charset val="134"/>
    </font>
    <font>
      <sz val="18"/>
      <color indexed="8"/>
      <name val="方正黑体_GBK"/>
      <charset val="134"/>
    </font>
    <font>
      <sz val="11"/>
      <color theme="1"/>
      <name val="仿宋_GB2312"/>
      <charset val="134"/>
    </font>
    <font>
      <sz val="11"/>
      <color theme="1"/>
      <name val="黑体"/>
      <charset val="134"/>
    </font>
    <font>
      <sz val="14"/>
      <color theme="1"/>
      <name val="宋体"/>
      <charset val="134"/>
      <scheme val="minor"/>
    </font>
    <font>
      <b/>
      <sz val="12"/>
      <name val="仿宋_GB2312"/>
      <charset val="134"/>
    </font>
    <font>
      <b/>
      <sz val="10"/>
      <color theme="1"/>
      <name val="宋体"/>
      <charset val="134"/>
      <scheme val="minor"/>
    </font>
    <font>
      <sz val="18"/>
      <name val="方正小标宋_GBK"/>
      <charset val="134"/>
    </font>
    <font>
      <b/>
      <sz val="12"/>
      <color theme="1"/>
      <name val="宋体"/>
      <charset val="134"/>
      <scheme val="minor"/>
    </font>
    <font>
      <sz val="11"/>
      <color theme="1"/>
      <name val="宋体"/>
      <charset val="134"/>
    </font>
    <font>
      <sz val="10"/>
      <name val="Times New Roman"/>
      <charset val="134"/>
    </font>
    <font>
      <b/>
      <sz val="10"/>
      <name val="Times New Roman"/>
      <charset val="134"/>
    </font>
    <font>
      <sz val="14"/>
      <name val="Times New Roman"/>
      <charset val="134"/>
    </font>
    <font>
      <sz val="19"/>
      <color theme="1"/>
      <name val="方正小标宋_GBK"/>
      <charset val="134"/>
    </font>
    <font>
      <sz val="18"/>
      <color theme="1"/>
      <name val="方正黑体_GBK"/>
      <charset val="134"/>
    </font>
    <font>
      <sz val="12"/>
      <name val="方正仿宋_GBK"/>
      <charset val="134"/>
    </font>
    <font>
      <sz val="12"/>
      <name val="方正细黑一简体"/>
      <charset val="134"/>
    </font>
    <font>
      <sz val="19"/>
      <name val="方正小标宋_GBK"/>
      <charset val="134"/>
    </font>
    <font>
      <b/>
      <sz val="14"/>
      <name val="黑体"/>
      <charset val="134"/>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9C0006"/>
      <name val="宋体"/>
      <charset val="0"/>
      <scheme val="minor"/>
    </font>
    <font>
      <sz val="11"/>
      <color theme="1"/>
      <name val="宋体"/>
      <charset val="0"/>
      <scheme val="minor"/>
    </font>
    <font>
      <b/>
      <sz val="15"/>
      <color indexed="56"/>
      <name val="宋体"/>
      <charset val="134"/>
    </font>
    <font>
      <sz val="11"/>
      <color theme="0"/>
      <name val="宋体"/>
      <charset val="0"/>
      <scheme val="minor"/>
    </font>
    <font>
      <b/>
      <sz val="11"/>
      <color indexed="52"/>
      <name val="宋体"/>
      <charset val="134"/>
    </font>
    <font>
      <b/>
      <sz val="18"/>
      <color indexed="56"/>
      <name val="宋体"/>
      <charset val="134"/>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indexed="63"/>
      <name val="宋体"/>
      <charset val="134"/>
    </font>
    <font>
      <b/>
      <sz val="11"/>
      <color theme="1"/>
      <name val="宋体"/>
      <charset val="0"/>
      <scheme val="minor"/>
    </font>
    <font>
      <b/>
      <sz val="11"/>
      <color rgb="FFFA7D00"/>
      <name val="宋体"/>
      <charset val="0"/>
      <scheme val="minor"/>
    </font>
    <font>
      <sz val="11"/>
      <color indexed="60"/>
      <name val="宋体"/>
      <charset val="134"/>
    </font>
    <font>
      <sz val="11"/>
      <color rgb="FF006100"/>
      <name val="宋体"/>
      <charset val="0"/>
      <scheme val="minor"/>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9"/>
      <name val="宋体"/>
      <charset val="134"/>
    </font>
    <font>
      <b/>
      <sz val="11"/>
      <color indexed="8"/>
      <name val="宋体"/>
      <charset val="134"/>
    </font>
    <font>
      <sz val="11"/>
      <color indexed="8"/>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s>
  <fills count="4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9"/>
        <bgColor indexed="64"/>
      </patternFill>
    </fill>
    <fill>
      <patternFill patternType="solid">
        <fgColor theme="0" tint="-0.1499679555650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indexed="22"/>
        <bgColor indexed="64"/>
      </patternFill>
    </fill>
    <fill>
      <patternFill patternType="solid">
        <fgColor theme="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indexed="43"/>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5"/>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s>
  <cellStyleXfs count="121">
    <xf numFmtId="0" fontId="0" fillId="0" borderId="0">
      <alignment vertical="center"/>
    </xf>
    <xf numFmtId="42" fontId="0" fillId="0" borderId="0" applyFont="0" applyFill="0" applyBorder="0" applyAlignment="0" applyProtection="0">
      <alignment vertical="center"/>
    </xf>
    <xf numFmtId="0" fontId="78" fillId="21" borderId="0" applyNumberFormat="0" applyBorder="0" applyAlignment="0" applyProtection="0">
      <alignment vertical="center"/>
    </xf>
    <xf numFmtId="0" fontId="73" fillId="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8" fillId="19" borderId="0" applyNumberFormat="0" applyBorder="0" applyAlignment="0" applyProtection="0">
      <alignment vertical="center"/>
    </xf>
    <xf numFmtId="0" fontId="81" fillId="16" borderId="16" applyNumberFormat="0" applyAlignment="0" applyProtection="0">
      <alignment vertical="center"/>
    </xf>
    <xf numFmtId="0" fontId="77" fillId="10" borderId="0" applyNumberFormat="0" applyBorder="0" applyAlignment="0" applyProtection="0">
      <alignment vertical="center"/>
    </xf>
    <xf numFmtId="43" fontId="0" fillId="0" borderId="0" applyFont="0" applyFill="0" applyBorder="0" applyAlignment="0" applyProtection="0">
      <alignment vertical="center"/>
    </xf>
    <xf numFmtId="0" fontId="82" fillId="0" borderId="0" applyNumberFormat="0" applyFill="0" applyBorder="0" applyAlignment="0" applyProtection="0">
      <alignment vertical="center"/>
    </xf>
    <xf numFmtId="0" fontId="80" fillId="25" borderId="0" applyNumberFormat="0" applyBorder="0" applyAlignment="0" applyProtection="0">
      <alignment vertical="center"/>
    </xf>
    <xf numFmtId="0" fontId="72" fillId="0" borderId="0" applyNumberFormat="0" applyFill="0" applyBorder="0" applyAlignment="0" applyProtection="0">
      <alignment vertical="center"/>
    </xf>
    <xf numFmtId="9" fontId="0" fillId="0" borderId="0" applyFont="0" applyFill="0" applyBorder="0" applyAlignment="0" applyProtection="0">
      <alignment vertical="center"/>
    </xf>
    <xf numFmtId="0" fontId="85" fillId="0" borderId="0" applyNumberFormat="0" applyFill="0" applyBorder="0" applyAlignment="0" applyProtection="0">
      <alignment vertical="center"/>
    </xf>
    <xf numFmtId="9" fontId="42" fillId="0" borderId="0" applyFont="0" applyFill="0" applyBorder="0" applyAlignment="0" applyProtection="0"/>
    <xf numFmtId="0" fontId="0" fillId="7" borderId="11" applyNumberFormat="0" applyFont="0" applyAlignment="0" applyProtection="0">
      <alignment vertical="center"/>
    </xf>
    <xf numFmtId="0" fontId="42" fillId="0" borderId="0">
      <alignment vertical="center"/>
    </xf>
    <xf numFmtId="0" fontId="80" fillId="29" borderId="0" applyNumberFormat="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6" fillId="0" borderId="0" applyNumberFormat="0" applyFont="0" applyFill="0" applyBorder="0" applyAlignment="0" applyProtection="0"/>
    <xf numFmtId="0" fontId="84" fillId="0" borderId="0" applyNumberFormat="0" applyFill="0" applyBorder="0" applyAlignment="0" applyProtection="0">
      <alignment vertical="center"/>
    </xf>
    <xf numFmtId="0" fontId="69" fillId="0" borderId="10" applyNumberFormat="0" applyFill="0" applyAlignment="0" applyProtection="0">
      <alignment vertical="center"/>
    </xf>
    <xf numFmtId="0" fontId="76" fillId="0" borderId="10" applyNumberFormat="0" applyFill="0" applyAlignment="0" applyProtection="0">
      <alignment vertical="center"/>
    </xf>
    <xf numFmtId="0" fontId="80" fillId="26" borderId="0" applyNumberFormat="0" applyBorder="0" applyAlignment="0" applyProtection="0">
      <alignment vertical="center"/>
    </xf>
    <xf numFmtId="0" fontId="70" fillId="0" borderId="12" applyNumberFormat="0" applyFill="0" applyAlignment="0" applyProtection="0">
      <alignment vertical="center"/>
    </xf>
    <xf numFmtId="0" fontId="80" fillId="30" borderId="0" applyNumberFormat="0" applyBorder="0" applyAlignment="0" applyProtection="0">
      <alignment vertical="center"/>
    </xf>
    <xf numFmtId="0" fontId="68" fillId="6" borderId="9" applyNumberFormat="0" applyAlignment="0" applyProtection="0">
      <alignment vertical="center"/>
    </xf>
    <xf numFmtId="0" fontId="89" fillId="6" borderId="13" applyNumberFormat="0" applyAlignment="0" applyProtection="0">
      <alignment vertical="center"/>
    </xf>
    <xf numFmtId="0" fontId="75" fillId="9" borderId="14" applyNumberFormat="0" applyAlignment="0" applyProtection="0">
      <alignment vertical="center"/>
    </xf>
    <xf numFmtId="0" fontId="78" fillId="37" borderId="0" applyNumberFormat="0" applyBorder="0" applyAlignment="0" applyProtection="0">
      <alignment vertical="center"/>
    </xf>
    <xf numFmtId="0" fontId="80" fillId="33" borderId="0" applyNumberFormat="0" applyBorder="0" applyAlignment="0" applyProtection="0">
      <alignment vertical="center"/>
    </xf>
    <xf numFmtId="0" fontId="83" fillId="0" borderId="17" applyNumberFormat="0" applyFill="0" applyAlignment="0" applyProtection="0">
      <alignment vertical="center"/>
    </xf>
    <xf numFmtId="0" fontId="88" fillId="0" borderId="19" applyNumberFormat="0" applyFill="0" applyAlignment="0" applyProtection="0">
      <alignment vertical="center"/>
    </xf>
    <xf numFmtId="0" fontId="91" fillId="38" borderId="0" applyNumberFormat="0" applyBorder="0" applyAlignment="0" applyProtection="0">
      <alignment vertical="center"/>
    </xf>
    <xf numFmtId="0" fontId="86" fillId="27" borderId="0" applyNumberFormat="0" applyBorder="0" applyAlignment="0" applyProtection="0">
      <alignment vertical="center"/>
    </xf>
    <xf numFmtId="0" fontId="0" fillId="0" borderId="0">
      <alignment vertical="center"/>
    </xf>
    <xf numFmtId="0" fontId="79" fillId="0" borderId="15" applyNumberFormat="0" applyFill="0" applyAlignment="0" applyProtection="0">
      <alignment vertical="center"/>
    </xf>
    <xf numFmtId="0" fontId="78" fillId="23" borderId="0" applyNumberFormat="0" applyBorder="0" applyAlignment="0" applyProtection="0">
      <alignment vertical="center"/>
    </xf>
    <xf numFmtId="0" fontId="80" fillId="17" borderId="0" applyNumberFormat="0" applyBorder="0" applyAlignment="0" applyProtection="0">
      <alignment vertical="center"/>
    </xf>
    <xf numFmtId="0" fontId="78" fillId="22" borderId="0" applyNumberFormat="0" applyBorder="0" applyAlignment="0" applyProtection="0">
      <alignment vertical="center"/>
    </xf>
    <xf numFmtId="0" fontId="78" fillId="20" borderId="0" applyNumberFormat="0" applyBorder="0" applyAlignment="0" applyProtection="0">
      <alignment vertical="center"/>
    </xf>
    <xf numFmtId="0" fontId="78" fillId="36" borderId="0" applyNumberFormat="0" applyBorder="0" applyAlignment="0" applyProtection="0">
      <alignment vertical="center"/>
    </xf>
    <xf numFmtId="0" fontId="87" fillId="16" borderId="18" applyNumberFormat="0" applyAlignment="0" applyProtection="0">
      <alignment vertical="center"/>
    </xf>
    <xf numFmtId="0" fontId="78" fillId="13" borderId="0" applyNumberFormat="0" applyBorder="0" applyAlignment="0" applyProtection="0">
      <alignment vertical="center"/>
    </xf>
    <xf numFmtId="0" fontId="80" fillId="15" borderId="0" applyNumberFormat="0" applyBorder="0" applyAlignment="0" applyProtection="0">
      <alignment vertical="center"/>
    </xf>
    <xf numFmtId="41" fontId="42" fillId="0" borderId="0" applyFont="0" applyFill="0" applyBorder="0" applyAlignment="0" applyProtection="0"/>
    <xf numFmtId="0" fontId="80" fillId="31" borderId="0" applyNumberFormat="0" applyBorder="0" applyAlignment="0" applyProtection="0">
      <alignment vertical="center"/>
    </xf>
    <xf numFmtId="41" fontId="0" fillId="0" borderId="0" applyFont="0" applyFill="0" applyBorder="0" applyAlignment="0" applyProtection="0">
      <alignment vertical="center"/>
    </xf>
    <xf numFmtId="0" fontId="78" fillId="34" borderId="0" applyNumberFormat="0" applyBorder="0" applyAlignment="0" applyProtection="0">
      <alignment vertical="center"/>
    </xf>
    <xf numFmtId="0" fontId="78" fillId="12" borderId="0" applyNumberFormat="0" applyBorder="0" applyAlignment="0" applyProtection="0">
      <alignment vertical="center"/>
    </xf>
    <xf numFmtId="0" fontId="80" fillId="14" borderId="0" applyNumberFormat="0" applyBorder="0" applyAlignment="0" applyProtection="0">
      <alignment vertical="center"/>
    </xf>
    <xf numFmtId="41" fontId="42" fillId="0" borderId="0" applyFont="0" applyFill="0" applyBorder="0" applyAlignment="0" applyProtection="0"/>
    <xf numFmtId="0" fontId="0" fillId="0" borderId="0">
      <alignment vertical="center"/>
    </xf>
    <xf numFmtId="0" fontId="78" fillId="18" borderId="0" applyNumberFormat="0" applyBorder="0" applyAlignment="0" applyProtection="0">
      <alignment vertical="center"/>
    </xf>
    <xf numFmtId="0" fontId="80" fillId="24" borderId="0" applyNumberFormat="0" applyBorder="0" applyAlignment="0" applyProtection="0">
      <alignment vertical="center"/>
    </xf>
    <xf numFmtId="0" fontId="80" fillId="32" borderId="0" applyNumberFormat="0" applyBorder="0" applyAlignment="0" applyProtection="0">
      <alignment vertical="center"/>
    </xf>
    <xf numFmtId="41" fontId="42" fillId="0" borderId="0" applyFont="0" applyFill="0" applyBorder="0" applyAlignment="0" applyProtection="0"/>
    <xf numFmtId="0" fontId="42" fillId="0" borderId="0">
      <alignment vertical="center"/>
    </xf>
    <xf numFmtId="0" fontId="78" fillId="11" borderId="0" applyNumberFormat="0" applyBorder="0" applyAlignment="0" applyProtection="0">
      <alignment vertical="center"/>
    </xf>
    <xf numFmtId="0" fontId="90" fillId="35" borderId="0" applyNumberFormat="0" applyBorder="0" applyAlignment="0" applyProtection="0">
      <alignment vertical="center"/>
    </xf>
    <xf numFmtId="0" fontId="42" fillId="0" borderId="0">
      <alignment vertical="center"/>
    </xf>
    <xf numFmtId="0" fontId="80" fillId="28" borderId="0" applyNumberFormat="0" applyBorder="0" applyAlignment="0" applyProtection="0">
      <alignment vertical="center"/>
    </xf>
    <xf numFmtId="0" fontId="92" fillId="0" borderId="20" applyNumberFormat="0" applyFill="0" applyAlignment="0" applyProtection="0">
      <alignment vertical="center"/>
    </xf>
    <xf numFmtId="0" fontId="93" fillId="0" borderId="21" applyNumberFormat="0" applyFill="0" applyAlignment="0" applyProtection="0">
      <alignment vertical="center"/>
    </xf>
    <xf numFmtId="0" fontId="93" fillId="0" borderId="0" applyNumberFormat="0" applyFill="0" applyBorder="0" applyAlignment="0" applyProtection="0">
      <alignment vertical="center"/>
    </xf>
    <xf numFmtId="0" fontId="94" fillId="39" borderId="0" applyNumberFormat="0" applyBorder="0" applyAlignmen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0" fillId="0" borderId="0">
      <alignment vertical="center"/>
    </xf>
    <xf numFmtId="0" fontId="4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98" fillId="0" borderId="0">
      <alignment vertical="center"/>
    </xf>
    <xf numFmtId="0" fontId="42" fillId="0" borderId="0"/>
    <xf numFmtId="0" fontId="42" fillId="0" borderId="0"/>
    <xf numFmtId="0" fontId="42" fillId="0" borderId="0"/>
    <xf numFmtId="0" fontId="102" fillId="43" borderId="16" applyNumberFormat="0" applyAlignment="0" applyProtection="0">
      <alignment vertical="center"/>
    </xf>
    <xf numFmtId="0" fontId="0" fillId="0" borderId="0">
      <alignment vertical="center"/>
    </xf>
    <xf numFmtId="0" fontId="3" fillId="0" borderId="0">
      <alignment vertical="center"/>
    </xf>
    <xf numFmtId="0" fontId="46" fillId="0" borderId="0"/>
    <xf numFmtId="0" fontId="42" fillId="0" borderId="0"/>
    <xf numFmtId="0" fontId="42" fillId="0" borderId="0">
      <alignment vertical="center"/>
    </xf>
    <xf numFmtId="0" fontId="42" fillId="0" borderId="0">
      <alignment vertical="center"/>
    </xf>
    <xf numFmtId="0" fontId="42" fillId="0" borderId="0"/>
    <xf numFmtId="0" fontId="0" fillId="0" borderId="0">
      <alignment vertical="center"/>
    </xf>
    <xf numFmtId="0" fontId="0" fillId="0" borderId="0"/>
    <xf numFmtId="0" fontId="42" fillId="0" borderId="0"/>
    <xf numFmtId="0" fontId="42" fillId="0" borderId="0"/>
    <xf numFmtId="0" fontId="0" fillId="0" borderId="0">
      <alignment vertical="center"/>
    </xf>
    <xf numFmtId="0" fontId="42" fillId="0" borderId="0"/>
    <xf numFmtId="0" fontId="0" fillId="0" borderId="0">
      <alignment vertical="center"/>
    </xf>
    <xf numFmtId="0" fontId="28" fillId="0" borderId="0"/>
    <xf numFmtId="0" fontId="42" fillId="40" borderId="22" applyNumberFormat="0" applyFont="0" applyAlignment="0" applyProtection="0">
      <alignment vertical="center"/>
    </xf>
    <xf numFmtId="0" fontId="3" fillId="0" borderId="0">
      <alignment vertical="center"/>
    </xf>
    <xf numFmtId="0" fontId="3" fillId="0" borderId="0">
      <alignment vertical="center"/>
    </xf>
    <xf numFmtId="0" fontId="46" fillId="0" borderId="0" applyNumberFormat="0" applyFont="0" applyFill="0" applyBorder="0" applyAlignment="0" applyProtection="0"/>
    <xf numFmtId="0" fontId="46" fillId="0" borderId="0"/>
    <xf numFmtId="0" fontId="95" fillId="41" borderId="0" applyNumberFormat="0" applyBorder="0" applyAlignment="0" applyProtection="0">
      <alignment vertical="center"/>
    </xf>
    <xf numFmtId="0" fontId="97" fillId="0" borderId="24" applyNumberFormat="0" applyFill="0" applyAlignment="0" applyProtection="0">
      <alignment vertical="center"/>
    </xf>
    <xf numFmtId="0" fontId="96" fillId="42" borderId="23" applyNumberFormat="0" applyAlignment="0" applyProtection="0">
      <alignment vertical="center"/>
    </xf>
    <xf numFmtId="0" fontId="9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1" fillId="0" borderId="25" applyNumberFormat="0" applyFill="0" applyAlignment="0" applyProtection="0">
      <alignment vertical="center"/>
    </xf>
    <xf numFmtId="43" fontId="0" fillId="0" borderId="0" applyFont="0" applyFill="0" applyBorder="0" applyAlignment="0" applyProtection="0">
      <alignment vertical="center"/>
    </xf>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alignment vertical="center"/>
    </xf>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alignment vertical="center"/>
    </xf>
    <xf numFmtId="0" fontId="46" fillId="0" borderId="0"/>
  </cellStyleXfs>
  <cellXfs count="549">
    <xf numFmtId="0" fontId="0" fillId="0" borderId="0" xfId="0">
      <alignment vertical="center"/>
    </xf>
    <xf numFmtId="0" fontId="1" fillId="0" borderId="0" xfId="100" applyFont="1">
      <alignment vertical="center"/>
    </xf>
    <xf numFmtId="0" fontId="2" fillId="0" borderId="0" xfId="100" applyFont="1">
      <alignment vertical="center"/>
    </xf>
    <xf numFmtId="0" fontId="3" fillId="0" borderId="0" xfId="100">
      <alignment vertical="center"/>
    </xf>
    <xf numFmtId="0" fontId="4" fillId="0" borderId="0" xfId="72" applyFont="1" applyFill="1" applyAlignment="1">
      <alignment horizontal="left" vertical="center"/>
    </xf>
    <xf numFmtId="0" fontId="5" fillId="0" borderId="0" xfId="100" applyFont="1" applyBorder="1" applyAlignment="1">
      <alignment horizontal="center" vertical="center" wrapText="1"/>
    </xf>
    <xf numFmtId="0" fontId="6" fillId="0" borderId="0" xfId="100" applyFont="1" applyBorder="1" applyAlignment="1">
      <alignment horizontal="right" vertical="center" wrapText="1"/>
    </xf>
    <xf numFmtId="0" fontId="7" fillId="0" borderId="1" xfId="100" applyFont="1" applyBorder="1" applyAlignment="1">
      <alignment horizontal="center" vertical="center" wrapText="1"/>
    </xf>
    <xf numFmtId="0" fontId="8" fillId="0" borderId="1" xfId="100" applyFont="1" applyBorder="1" applyAlignment="1">
      <alignment horizontal="center" vertical="center" wrapText="1"/>
    </xf>
    <xf numFmtId="0" fontId="8" fillId="0" borderId="1" xfId="100" applyFont="1" applyBorder="1" applyAlignment="1">
      <alignment horizontal="left" vertical="center" wrapText="1"/>
    </xf>
    <xf numFmtId="0" fontId="8" fillId="0" borderId="1" xfId="100" applyFont="1" applyBorder="1" applyAlignment="1">
      <alignment vertical="center" wrapText="1"/>
    </xf>
    <xf numFmtId="179" fontId="8" fillId="0" borderId="1" xfId="100" applyNumberFormat="1" applyFont="1" applyBorder="1" applyAlignment="1">
      <alignment vertical="center" wrapText="1"/>
    </xf>
    <xf numFmtId="0" fontId="6" fillId="0" borderId="0" xfId="100" applyFont="1" applyBorder="1" applyAlignment="1">
      <alignment vertical="center" wrapText="1"/>
    </xf>
    <xf numFmtId="0" fontId="1" fillId="0" borderId="0" xfId="85" applyFont="1">
      <alignment vertical="center"/>
    </xf>
    <xf numFmtId="0" fontId="2" fillId="0" borderId="0" xfId="85" applyFont="1">
      <alignment vertical="center"/>
    </xf>
    <xf numFmtId="0" fontId="3" fillId="0" borderId="0" xfId="85">
      <alignment vertical="center"/>
    </xf>
    <xf numFmtId="0" fontId="9" fillId="0" borderId="0" xfId="85" applyFont="1" applyBorder="1" applyAlignment="1">
      <alignment horizontal="left" vertical="center" wrapText="1"/>
    </xf>
    <xf numFmtId="0" fontId="10" fillId="0" borderId="0" xfId="85" applyFont="1" applyBorder="1" applyAlignment="1">
      <alignment horizontal="left" vertical="center" wrapText="1"/>
    </xf>
    <xf numFmtId="0" fontId="5" fillId="0" borderId="0" xfId="85" applyFont="1" applyBorder="1" applyAlignment="1">
      <alignment horizontal="center" vertical="center" wrapText="1"/>
    </xf>
    <xf numFmtId="0" fontId="6" fillId="0" borderId="0" xfId="85" applyFont="1" applyBorder="1" applyAlignment="1">
      <alignment horizontal="right" vertical="center" wrapText="1"/>
    </xf>
    <xf numFmtId="0" fontId="7" fillId="0" borderId="1" xfId="85" applyFont="1" applyBorder="1" applyAlignment="1">
      <alignment horizontal="center" vertical="center" wrapText="1"/>
    </xf>
    <xf numFmtId="0" fontId="8" fillId="0" borderId="1" xfId="85" applyFont="1" applyBorder="1" applyAlignment="1">
      <alignment vertical="center" wrapText="1"/>
    </xf>
    <xf numFmtId="0" fontId="8" fillId="0" borderId="1" xfId="85" applyFont="1" applyBorder="1" applyAlignment="1">
      <alignment horizontal="center" vertical="center" wrapText="1"/>
    </xf>
    <xf numFmtId="0" fontId="6" fillId="0" borderId="0" xfId="85" applyFont="1" applyBorder="1" applyAlignment="1">
      <alignment vertical="center" wrapText="1"/>
    </xf>
    <xf numFmtId="0" fontId="1" fillId="0" borderId="0" xfId="101" applyFont="1">
      <alignment vertical="center"/>
    </xf>
    <xf numFmtId="0" fontId="2" fillId="0" borderId="0" xfId="101" applyFont="1">
      <alignment vertical="center"/>
    </xf>
    <xf numFmtId="0" fontId="3" fillId="0" borderId="0" xfId="101">
      <alignment vertical="center"/>
    </xf>
    <xf numFmtId="0" fontId="9" fillId="0" borderId="0" xfId="101" applyFont="1" applyBorder="1" applyAlignment="1">
      <alignment horizontal="left" vertical="center" wrapText="1"/>
    </xf>
    <xf numFmtId="0" fontId="5" fillId="0" borderId="0" xfId="101" applyFont="1" applyBorder="1" applyAlignment="1">
      <alignment horizontal="center" vertical="center" wrapText="1"/>
    </xf>
    <xf numFmtId="0" fontId="6" fillId="0" borderId="0" xfId="101" applyFont="1" applyBorder="1" applyAlignment="1">
      <alignment horizontal="right" vertical="center" wrapText="1"/>
    </xf>
    <xf numFmtId="0" fontId="7" fillId="0" borderId="1" xfId="101" applyFont="1" applyBorder="1" applyAlignment="1">
      <alignment horizontal="center" vertical="center" wrapText="1"/>
    </xf>
    <xf numFmtId="0" fontId="8" fillId="0" borderId="1" xfId="101" applyFont="1" applyBorder="1" applyAlignment="1">
      <alignment horizontal="left" vertical="center" wrapText="1"/>
    </xf>
    <xf numFmtId="0" fontId="8" fillId="0" borderId="1" xfId="101" applyFont="1" applyBorder="1" applyAlignment="1">
      <alignment horizontal="center" vertical="center" wrapText="1"/>
    </xf>
    <xf numFmtId="179" fontId="8" fillId="0" borderId="1" xfId="101" applyNumberFormat="1" applyFont="1" applyBorder="1" applyAlignment="1">
      <alignment horizontal="right" vertical="center" wrapText="1"/>
    </xf>
    <xf numFmtId="0" fontId="6" fillId="0" borderId="0" xfId="101" applyFont="1" applyBorder="1" applyAlignment="1">
      <alignment vertical="center" wrapText="1"/>
    </xf>
    <xf numFmtId="0" fontId="9" fillId="0" borderId="0" xfId="101" applyFont="1" applyBorder="1" applyAlignment="1">
      <alignment vertical="center" wrapText="1"/>
    </xf>
    <xf numFmtId="0" fontId="8" fillId="0" borderId="1" xfId="101" applyFont="1" applyBorder="1" applyAlignment="1">
      <alignment vertical="center" wrapText="1"/>
    </xf>
    <xf numFmtId="179" fontId="8" fillId="0" borderId="1" xfId="101" applyNumberFormat="1" applyFont="1" applyBorder="1" applyAlignment="1">
      <alignment vertical="center" wrapText="1"/>
    </xf>
    <xf numFmtId="0" fontId="11" fillId="0" borderId="0" xfId="101" applyFont="1">
      <alignment vertical="center"/>
    </xf>
    <xf numFmtId="0" fontId="12" fillId="0" borderId="1" xfId="101" applyFont="1" applyBorder="1" applyAlignment="1">
      <alignment horizontal="center" vertical="center" wrapText="1"/>
    </xf>
    <xf numFmtId="0" fontId="12" fillId="0" borderId="1" xfId="101" applyFont="1" applyBorder="1" applyAlignment="1">
      <alignment vertical="center" wrapText="1"/>
    </xf>
    <xf numFmtId="0" fontId="13" fillId="0" borderId="1" xfId="101" applyFont="1" applyBorder="1" applyAlignment="1">
      <alignment vertical="center" wrapText="1"/>
    </xf>
    <xf numFmtId="179" fontId="13" fillId="0" borderId="1" xfId="101" applyNumberFormat="1" applyFont="1" applyBorder="1" applyAlignment="1">
      <alignment vertical="center" wrapText="1"/>
    </xf>
    <xf numFmtId="0" fontId="14" fillId="0" borderId="1" xfId="101" applyFont="1" applyBorder="1" applyAlignment="1">
      <alignment horizontal="left" vertical="center" indent="1"/>
    </xf>
    <xf numFmtId="0" fontId="14" fillId="0" borderId="1" xfId="101" applyFont="1" applyBorder="1">
      <alignment vertical="center"/>
    </xf>
    <xf numFmtId="0" fontId="6" fillId="0" borderId="2" xfId="101" applyFont="1" applyBorder="1" applyAlignment="1">
      <alignment vertical="center" wrapText="1"/>
    </xf>
    <xf numFmtId="0" fontId="15" fillId="0" borderId="0" xfId="0" applyFont="1" applyAlignment="1">
      <alignment horizontal="center" vertical="center"/>
    </xf>
    <xf numFmtId="0" fontId="16" fillId="0" borderId="0" xfId="0" applyFont="1" applyAlignment="1">
      <alignment horizontal="left" vertical="justify" wrapText="1"/>
    </xf>
    <xf numFmtId="0" fontId="17" fillId="0" borderId="0" xfId="0" applyFont="1" applyAlignment="1">
      <alignment horizontal="left" vertical="justify"/>
    </xf>
    <xf numFmtId="0" fontId="0" fillId="0" borderId="0" xfId="92" applyAlignment="1">
      <alignment vertical="center"/>
    </xf>
    <xf numFmtId="0" fontId="0" fillId="0" borderId="0" xfId="92"/>
    <xf numFmtId="0" fontId="4" fillId="2" borderId="0" xfId="72" applyFont="1" applyFill="1" applyAlignment="1">
      <alignment horizontal="left" vertical="center"/>
    </xf>
    <xf numFmtId="0" fontId="15" fillId="0" borderId="0" xfId="92" applyFont="1" applyAlignment="1">
      <alignment horizontal="center" wrapText="1"/>
    </xf>
    <xf numFmtId="0" fontId="15" fillId="0" borderId="0" xfId="92" applyFont="1" applyAlignment="1">
      <alignment horizontal="center"/>
    </xf>
    <xf numFmtId="0" fontId="0" fillId="0" borderId="0" xfId="92" applyBorder="1" applyAlignment="1">
      <alignment vertical="center" wrapText="1"/>
    </xf>
    <xf numFmtId="0" fontId="0" fillId="0" borderId="0" xfId="92" applyBorder="1" applyAlignment="1">
      <alignment horizontal="right" vertical="center" wrapText="1"/>
    </xf>
    <xf numFmtId="0" fontId="0" fillId="0" borderId="3" xfId="92" applyBorder="1" applyAlignment="1">
      <alignment horizontal="center" vertical="center"/>
    </xf>
    <xf numFmtId="0" fontId="0" fillId="0" borderId="4" xfId="92" applyBorder="1" applyAlignment="1">
      <alignment horizontal="center" vertical="center"/>
    </xf>
    <xf numFmtId="0" fontId="0" fillId="0" borderId="3" xfId="92" applyBorder="1" applyAlignment="1">
      <alignment vertical="center"/>
    </xf>
    <xf numFmtId="177" fontId="0" fillId="0" borderId="4" xfId="92" applyNumberFormat="1" applyBorder="1" applyAlignment="1">
      <alignment vertical="center"/>
    </xf>
    <xf numFmtId="0" fontId="15" fillId="0" borderId="0" xfId="92" applyFont="1" applyAlignment="1">
      <alignment horizontal="center" vertical="center" wrapText="1"/>
    </xf>
    <xf numFmtId="0" fontId="15" fillId="0" borderId="0" xfId="92" applyFont="1" applyAlignment="1">
      <alignment horizontal="center" vertical="center"/>
    </xf>
    <xf numFmtId="0" fontId="18" fillId="0" borderId="3" xfId="92" applyFont="1" applyBorder="1" applyAlignment="1">
      <alignment vertical="center"/>
    </xf>
    <xf numFmtId="177" fontId="18" fillId="0" borderId="4" xfId="92" applyNumberFormat="1" applyFont="1" applyBorder="1" applyAlignment="1">
      <alignment vertical="center"/>
    </xf>
    <xf numFmtId="0" fontId="18" fillId="0" borderId="3" xfId="92" applyFont="1" applyBorder="1" applyAlignment="1">
      <alignment horizontal="center" vertical="center"/>
    </xf>
    <xf numFmtId="0" fontId="0" fillId="0" borderId="0" xfId="74" applyFill="1" applyAlignment="1"/>
    <xf numFmtId="0" fontId="0" fillId="0" borderId="0" xfId="92" applyFill="1" applyAlignment="1">
      <alignment vertical="center"/>
    </xf>
    <xf numFmtId="0" fontId="0" fillId="0" borderId="4" xfId="92" applyFill="1" applyBorder="1" applyAlignment="1">
      <alignment horizontal="center" vertical="center"/>
    </xf>
    <xf numFmtId="177" fontId="18" fillId="0" borderId="4" xfId="92" applyNumberFormat="1" applyFont="1" applyFill="1" applyBorder="1" applyAlignment="1">
      <alignment vertical="center"/>
    </xf>
    <xf numFmtId="0" fontId="0" fillId="0" borderId="3" xfId="92" applyBorder="1" applyAlignment="1">
      <alignment horizontal="left" vertical="center"/>
    </xf>
    <xf numFmtId="177" fontId="0" fillId="0" borderId="4" xfId="92" applyNumberFormat="1" applyFill="1" applyBorder="1" applyAlignment="1">
      <alignment vertical="center"/>
    </xf>
    <xf numFmtId="0" fontId="18" fillId="0" borderId="3" xfId="92" applyFont="1" applyBorder="1" applyAlignment="1">
      <alignment horizontal="left" vertical="center"/>
    </xf>
    <xf numFmtId="0" fontId="0" fillId="0" borderId="4" xfId="92" applyFill="1" applyBorder="1" applyAlignment="1">
      <alignment vertical="center"/>
    </xf>
    <xf numFmtId="0" fontId="19" fillId="0" borderId="0" xfId="0" applyFont="1" applyAlignment="1">
      <alignment horizontal="left" vertical="justify" wrapText="1"/>
    </xf>
    <xf numFmtId="0" fontId="20" fillId="0" borderId="0" xfId="0" applyFont="1" applyAlignment="1">
      <alignment horizontal="left" vertical="justify" wrapText="1"/>
    </xf>
    <xf numFmtId="0" fontId="21" fillId="0" borderId="0" xfId="74" applyFont="1" applyFill="1" applyAlignment="1"/>
    <xf numFmtId="176" fontId="0" fillId="0" borderId="0" xfId="74" applyNumberFormat="1" applyFill="1" applyAlignment="1">
      <alignment horizontal="center" vertical="center"/>
    </xf>
    <xf numFmtId="183" fontId="0" fillId="0" borderId="0" xfId="74" applyNumberFormat="1" applyFill="1" applyAlignment="1"/>
    <xf numFmtId="176" fontId="0" fillId="0" borderId="0" xfId="74" applyNumberFormat="1" applyFill="1" applyAlignment="1"/>
    <xf numFmtId="183" fontId="0" fillId="2" borderId="0" xfId="74" applyNumberFormat="1" applyFill="1" applyAlignment="1"/>
    <xf numFmtId="176" fontId="0" fillId="2" borderId="0" xfId="74" applyNumberFormat="1" applyFill="1" applyAlignment="1"/>
    <xf numFmtId="0" fontId="22" fillId="2" borderId="0" xfId="72" applyFont="1" applyFill="1" applyAlignment="1">
      <alignment horizontal="center" vertical="center"/>
    </xf>
    <xf numFmtId="0" fontId="0" fillId="2" borderId="0" xfId="74" applyFill="1" applyBorder="1">
      <alignment vertical="center"/>
    </xf>
    <xf numFmtId="176" fontId="23" fillId="2" borderId="0" xfId="74" applyNumberFormat="1" applyFont="1" applyFill="1" applyAlignment="1">
      <alignment horizontal="center" vertical="center"/>
    </xf>
    <xf numFmtId="183" fontId="21" fillId="2" borderId="0" xfId="74" applyNumberFormat="1" applyFont="1" applyFill="1" applyAlignment="1"/>
    <xf numFmtId="0" fontId="24" fillId="2" borderId="0" xfId="74" applyFont="1" applyFill="1" applyBorder="1" applyAlignment="1">
      <alignment horizontal="right" vertical="center"/>
    </xf>
    <xf numFmtId="0" fontId="25" fillId="2" borderId="1" xfId="90" applyFont="1" applyFill="1" applyBorder="1" applyAlignment="1">
      <alignment horizontal="center" vertical="center"/>
    </xf>
    <xf numFmtId="176" fontId="25" fillId="2" borderId="1" xfId="90" applyNumberFormat="1" applyFont="1" applyFill="1" applyBorder="1" applyAlignment="1">
      <alignment horizontal="center" vertical="center"/>
    </xf>
    <xf numFmtId="177" fontId="26" fillId="2" borderId="1" xfId="0" applyNumberFormat="1" applyFont="1" applyFill="1" applyBorder="1" applyAlignment="1" applyProtection="1">
      <alignment vertical="center"/>
    </xf>
    <xf numFmtId="177" fontId="27" fillId="2" borderId="1" xfId="0" applyNumberFormat="1" applyFont="1" applyFill="1" applyBorder="1" applyAlignment="1" applyProtection="1">
      <alignment vertical="center"/>
    </xf>
    <xf numFmtId="0" fontId="25" fillId="2" borderId="1" xfId="74" applyFont="1" applyFill="1" applyBorder="1" applyAlignment="1">
      <alignment vertical="center"/>
    </xf>
    <xf numFmtId="183" fontId="25" fillId="2" borderId="1" xfId="74" applyNumberFormat="1" applyFont="1" applyFill="1" applyBorder="1" applyAlignment="1">
      <alignment vertical="center"/>
    </xf>
    <xf numFmtId="3" fontId="28" fillId="2" borderId="1" xfId="0" applyNumberFormat="1" applyFont="1" applyFill="1" applyBorder="1" applyAlignment="1" applyProtection="1">
      <alignment vertical="center"/>
    </xf>
    <xf numFmtId="177" fontId="28" fillId="2" borderId="1" xfId="0" applyNumberFormat="1" applyFont="1" applyFill="1" applyBorder="1" applyAlignment="1" applyProtection="1">
      <alignment vertical="center"/>
    </xf>
    <xf numFmtId="3" fontId="28" fillId="0" borderId="1" xfId="0" applyNumberFormat="1" applyFont="1" applyFill="1" applyBorder="1" applyAlignment="1" applyProtection="1">
      <alignment wrapText="1"/>
    </xf>
    <xf numFmtId="177" fontId="21" fillId="0" borderId="0" xfId="74" applyNumberFormat="1" applyFont="1" applyFill="1" applyAlignment="1"/>
    <xf numFmtId="3" fontId="28" fillId="0" borderId="1" xfId="0" applyNumberFormat="1" applyFont="1" applyFill="1" applyBorder="1" applyAlignment="1" applyProtection="1">
      <alignment horizontal="left" wrapText="1"/>
    </xf>
    <xf numFmtId="0" fontId="24" fillId="2" borderId="1" xfId="74" applyFont="1" applyFill="1" applyBorder="1" applyAlignment="1">
      <alignment vertical="center"/>
    </xf>
    <xf numFmtId="176" fontId="23" fillId="2" borderId="1" xfId="78" applyNumberFormat="1" applyFont="1" applyFill="1" applyBorder="1" applyAlignment="1">
      <alignment horizontal="right" vertical="center"/>
    </xf>
    <xf numFmtId="0" fontId="21" fillId="0" borderId="0" xfId="74" applyFont="1" applyFill="1" applyBorder="1" applyAlignment="1"/>
    <xf numFmtId="0" fontId="29" fillId="2" borderId="1" xfId="74" applyFont="1" applyFill="1" applyBorder="1" applyAlignment="1">
      <alignment vertical="center"/>
    </xf>
    <xf numFmtId="0" fontId="29" fillId="2" borderId="5" xfId="74" applyFont="1" applyFill="1" applyBorder="1" applyAlignment="1">
      <alignment vertical="center"/>
    </xf>
    <xf numFmtId="176" fontId="23" fillId="2" borderId="5" xfId="78" applyNumberFormat="1" applyFont="1" applyFill="1" applyBorder="1" applyAlignment="1">
      <alignment horizontal="right" vertical="center"/>
    </xf>
    <xf numFmtId="0" fontId="24" fillId="2" borderId="5" xfId="74" applyFont="1" applyFill="1" applyBorder="1" applyAlignment="1"/>
    <xf numFmtId="176" fontId="0" fillId="2" borderId="5" xfId="74" applyNumberFormat="1" applyFont="1" applyFill="1" applyBorder="1" applyAlignment="1">
      <alignment horizontal="right" vertical="center"/>
    </xf>
    <xf numFmtId="0" fontId="24" fillId="2" borderId="1" xfId="74" applyFont="1" applyFill="1" applyBorder="1" applyAlignment="1"/>
    <xf numFmtId="176" fontId="0" fillId="2" borderId="1" xfId="74" applyNumberFormat="1" applyFont="1" applyFill="1" applyBorder="1" applyAlignment="1">
      <alignment horizontal="right" vertical="center"/>
    </xf>
    <xf numFmtId="0" fontId="29" fillId="2" borderId="1" xfId="74" applyFont="1" applyFill="1" applyBorder="1" applyAlignment="1"/>
    <xf numFmtId="3" fontId="28" fillId="0" borderId="1" xfId="0" applyNumberFormat="1" applyFont="1" applyFill="1" applyBorder="1" applyAlignment="1" applyProtection="1">
      <alignment horizontal="left" vertical="center" wrapText="1"/>
    </xf>
    <xf numFmtId="0" fontId="25" fillId="2" borderId="1" xfId="0" applyFont="1" applyFill="1" applyBorder="1" applyAlignment="1">
      <alignment horizontal="left" vertical="center"/>
    </xf>
    <xf numFmtId="176" fontId="30" fillId="2" borderId="1" xfId="0" applyNumberFormat="1" applyFont="1" applyFill="1" applyBorder="1" applyAlignment="1">
      <alignment horizontal="right" vertical="center"/>
    </xf>
    <xf numFmtId="176" fontId="21" fillId="0" borderId="0" xfId="74" applyNumberFormat="1" applyFont="1" applyFill="1" applyAlignment="1"/>
    <xf numFmtId="0" fontId="0" fillId="2" borderId="0" xfId="91" applyFill="1" applyAlignment="1">
      <alignment horizontal="left" vertical="center" wrapText="1"/>
    </xf>
    <xf numFmtId="0" fontId="21" fillId="0" borderId="0" xfId="0" applyFont="1" applyFill="1" applyAlignment="1">
      <alignment vertical="center"/>
    </xf>
    <xf numFmtId="176" fontId="21" fillId="0" borderId="0" xfId="0" applyNumberFormat="1" applyFont="1" applyFill="1" applyAlignment="1"/>
    <xf numFmtId="183" fontId="21" fillId="0" borderId="0" xfId="0" applyNumberFormat="1" applyFont="1" applyFill="1" applyAlignment="1">
      <alignment vertical="center"/>
    </xf>
    <xf numFmtId="176" fontId="31" fillId="0" borderId="0" xfId="0" applyNumberFormat="1" applyFont="1" applyFill="1" applyAlignment="1">
      <alignment horizontal="right"/>
    </xf>
    <xf numFmtId="0" fontId="21" fillId="0" borderId="0" xfId="0" applyFont="1" applyFill="1" applyAlignment="1"/>
    <xf numFmtId="0" fontId="22" fillId="0" borderId="0" xfId="72" applyFont="1" applyFill="1" applyAlignment="1">
      <alignment horizontal="center" vertical="center"/>
    </xf>
    <xf numFmtId="0" fontId="0" fillId="0" borderId="6" xfId="72" applyFill="1" applyBorder="1" applyAlignment="1">
      <alignment horizontal="center" vertical="center"/>
    </xf>
    <xf numFmtId="177" fontId="31" fillId="0" borderId="0" xfId="0" applyNumberFormat="1" applyFont="1" applyFill="1" applyBorder="1" applyAlignment="1" applyProtection="1">
      <alignment horizontal="right" vertical="center"/>
      <protection locked="0"/>
    </xf>
    <xf numFmtId="0" fontId="25" fillId="0" borderId="1" xfId="0" applyFont="1" applyFill="1" applyBorder="1" applyAlignment="1">
      <alignment horizontal="center" vertical="center"/>
    </xf>
    <xf numFmtId="176" fontId="25" fillId="0" borderId="1" xfId="0" applyNumberFormat="1" applyFont="1" applyFill="1" applyBorder="1" applyAlignment="1">
      <alignment horizontal="center" vertical="center"/>
    </xf>
    <xf numFmtId="3" fontId="32" fillId="0" borderId="1" xfId="0" applyNumberFormat="1" applyFont="1" applyFill="1" applyBorder="1" applyAlignment="1" applyProtection="1">
      <alignment vertical="center"/>
    </xf>
    <xf numFmtId="3" fontId="32" fillId="2" borderId="1" xfId="0" applyNumberFormat="1" applyFont="1" applyFill="1" applyBorder="1" applyAlignment="1" applyProtection="1">
      <alignment vertical="center"/>
    </xf>
    <xf numFmtId="3" fontId="28" fillId="0" borderId="1" xfId="0" applyNumberFormat="1" applyFont="1" applyFill="1" applyBorder="1" applyAlignment="1" applyProtection="1">
      <alignment vertical="center"/>
    </xf>
    <xf numFmtId="3" fontId="28" fillId="2" borderId="1" xfId="0" applyNumberFormat="1" applyFont="1" applyFill="1" applyBorder="1" applyAlignment="1" applyProtection="1">
      <alignment horizontal="left" vertical="center" indent="1"/>
    </xf>
    <xf numFmtId="176" fontId="33" fillId="0" borderId="0" xfId="0" applyNumberFormat="1" applyFont="1" applyFill="1" applyAlignment="1">
      <alignment horizontal="right"/>
    </xf>
    <xf numFmtId="177" fontId="28" fillId="0" borderId="1" xfId="0" applyNumberFormat="1" applyFont="1" applyFill="1" applyBorder="1" applyAlignment="1" applyProtection="1">
      <alignment vertical="center"/>
    </xf>
    <xf numFmtId="3" fontId="28" fillId="0" borderId="1" xfId="0" applyNumberFormat="1" applyFont="1" applyFill="1" applyBorder="1" applyAlignment="1" applyProtection="1">
      <alignment horizontal="left" vertical="center" indent="1"/>
    </xf>
    <xf numFmtId="0" fontId="21" fillId="0" borderId="1" xfId="0" applyFont="1" applyFill="1" applyBorder="1" applyAlignment="1">
      <alignment vertical="center"/>
    </xf>
    <xf numFmtId="0" fontId="0" fillId="0" borderId="1" xfId="91" applyFill="1" applyBorder="1" applyAlignment="1">
      <alignment horizontal="left" vertical="center" wrapText="1"/>
    </xf>
    <xf numFmtId="176" fontId="21" fillId="0" borderId="1" xfId="0" applyNumberFormat="1" applyFont="1" applyFill="1" applyBorder="1" applyAlignment="1"/>
    <xf numFmtId="0" fontId="0" fillId="0" borderId="0" xfId="91" applyFill="1" applyAlignment="1">
      <alignment horizontal="left" vertical="center" wrapText="1"/>
    </xf>
    <xf numFmtId="183" fontId="21" fillId="0" borderId="0" xfId="0" applyNumberFormat="1" applyFont="1" applyFill="1" applyAlignment="1">
      <alignment vertical="center" wrapText="1"/>
    </xf>
    <xf numFmtId="0" fontId="34" fillId="0" borderId="0" xfId="72" applyFont="1" applyFill="1" applyAlignment="1">
      <alignment horizontal="center" vertical="center"/>
    </xf>
    <xf numFmtId="0" fontId="0" fillId="0" borderId="6" xfId="72" applyFill="1" applyBorder="1" applyAlignment="1">
      <alignment horizontal="center" vertical="center" wrapText="1"/>
    </xf>
    <xf numFmtId="0" fontId="25" fillId="0" borderId="1" xfId="0" applyFont="1" applyFill="1" applyBorder="1" applyAlignment="1">
      <alignment horizontal="center" vertical="center" wrapText="1"/>
    </xf>
    <xf numFmtId="183" fontId="25" fillId="0" borderId="1" xfId="0" applyNumberFormat="1" applyFont="1" applyFill="1" applyBorder="1" applyAlignment="1">
      <alignment vertical="center" wrapText="1"/>
    </xf>
    <xf numFmtId="49" fontId="24" fillId="0" borderId="1" xfId="0" applyNumberFormat="1" applyFont="1" applyFill="1" applyBorder="1" applyAlignment="1" applyProtection="1">
      <alignment vertical="center"/>
    </xf>
    <xf numFmtId="181" fontId="21" fillId="0" borderId="0" xfId="0" applyNumberFormat="1" applyFont="1" applyFill="1" applyAlignment="1"/>
    <xf numFmtId="181" fontId="31" fillId="0" borderId="0" xfId="0" applyNumberFormat="1" applyFont="1" applyFill="1" applyAlignment="1">
      <alignment horizontal="right"/>
    </xf>
    <xf numFmtId="184" fontId="4" fillId="0" borderId="0" xfId="72" applyNumberFormat="1" applyFont="1" applyFill="1" applyAlignment="1">
      <alignment horizontal="left" vertical="center"/>
    </xf>
    <xf numFmtId="184" fontId="22" fillId="0" borderId="0" xfId="72" applyNumberFormat="1" applyFont="1" applyFill="1" applyAlignment="1">
      <alignment horizontal="center" vertical="center"/>
    </xf>
    <xf numFmtId="184" fontId="0" fillId="0" borderId="6" xfId="72" applyNumberFormat="1" applyFill="1" applyBorder="1" applyAlignment="1">
      <alignment horizontal="center" vertical="center"/>
    </xf>
    <xf numFmtId="181" fontId="31" fillId="0" borderId="0" xfId="0" applyNumberFormat="1" applyFont="1" applyFill="1" applyBorder="1" applyAlignment="1" applyProtection="1">
      <alignment horizontal="right" vertical="center"/>
      <protection locked="0"/>
    </xf>
    <xf numFmtId="181" fontId="25" fillId="0"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181" fontId="30" fillId="2" borderId="1" xfId="0" applyNumberFormat="1" applyFont="1" applyFill="1" applyBorder="1" applyAlignment="1">
      <alignment horizontal="right" vertical="center"/>
    </xf>
    <xf numFmtId="183" fontId="25" fillId="2" borderId="1" xfId="0" applyNumberFormat="1" applyFont="1" applyFill="1" applyBorder="1" applyAlignment="1">
      <alignment vertical="center"/>
    </xf>
    <xf numFmtId="181" fontId="28" fillId="2" borderId="1" xfId="0" applyNumberFormat="1" applyFont="1" applyFill="1" applyBorder="1" applyAlignment="1" applyProtection="1">
      <alignment vertical="center"/>
    </xf>
    <xf numFmtId="3" fontId="28" fillId="2" borderId="1" xfId="0" applyNumberFormat="1" applyFont="1" applyFill="1" applyBorder="1" applyAlignment="1" applyProtection="1">
      <alignment vertical="center" wrapText="1"/>
    </xf>
    <xf numFmtId="181" fontId="24" fillId="2" borderId="1" xfId="72" applyNumberFormat="1" applyFont="1" applyFill="1" applyBorder="1" applyAlignment="1">
      <alignment vertical="center"/>
    </xf>
    <xf numFmtId="176" fontId="21" fillId="2" borderId="1" xfId="0" applyNumberFormat="1" applyFont="1" applyFill="1" applyBorder="1" applyAlignment="1"/>
    <xf numFmtId="181" fontId="21" fillId="2" borderId="1" xfId="0" applyNumberFormat="1" applyFont="1" applyFill="1" applyBorder="1" applyAlignment="1"/>
    <xf numFmtId="181" fontId="31" fillId="2" borderId="1" xfId="0" applyNumberFormat="1" applyFont="1" applyFill="1" applyBorder="1" applyAlignment="1">
      <alignment horizontal="right" vertical="center"/>
    </xf>
    <xf numFmtId="0" fontId="35" fillId="2" borderId="1" xfId="75" applyFont="1" applyFill="1" applyBorder="1">
      <alignment vertical="center"/>
    </xf>
    <xf numFmtId="0" fontId="28" fillId="2" borderId="1" xfId="75" applyFont="1" applyFill="1" applyBorder="1">
      <alignment vertical="center"/>
    </xf>
    <xf numFmtId="0" fontId="35" fillId="0" borderId="1" xfId="76" applyFont="1" applyFill="1" applyBorder="1">
      <alignment vertical="center"/>
    </xf>
    <xf numFmtId="181" fontId="31" fillId="0" borderId="1" xfId="0" applyNumberFormat="1" applyFont="1" applyFill="1" applyBorder="1" applyAlignment="1">
      <alignment horizontal="right" vertical="center"/>
    </xf>
    <xf numFmtId="0" fontId="28" fillId="0" borderId="1" xfId="76" applyFont="1" applyFill="1" applyBorder="1">
      <alignment vertical="center"/>
    </xf>
    <xf numFmtId="184" fontId="0" fillId="0" borderId="0" xfId="91" applyNumberFormat="1" applyFill="1" applyAlignment="1">
      <alignment horizontal="left" vertical="center" wrapText="1"/>
    </xf>
    <xf numFmtId="0" fontId="0" fillId="0" borderId="0" xfId="91" applyFill="1" applyAlignment="1">
      <alignment horizontal="left" vertical="center" indent="1"/>
    </xf>
    <xf numFmtId="0" fontId="0" fillId="0" borderId="0" xfId="91" applyFill="1">
      <alignment vertical="center"/>
    </xf>
    <xf numFmtId="0" fontId="36" fillId="0" borderId="0" xfId="72" applyFont="1" applyFill="1" applyBorder="1" applyAlignment="1">
      <alignment horizontal="center" vertical="center"/>
    </xf>
    <xf numFmtId="0" fontId="36" fillId="0" borderId="0" xfId="72" applyFont="1" applyFill="1" applyBorder="1" applyAlignment="1">
      <alignment horizontal="right" vertical="center"/>
    </xf>
    <xf numFmtId="177" fontId="37" fillId="0" borderId="0" xfId="0" applyNumberFormat="1" applyFont="1" applyFill="1" applyBorder="1" applyAlignment="1" applyProtection="1">
      <alignment horizontal="right" vertical="center"/>
      <protection locked="0"/>
    </xf>
    <xf numFmtId="14" fontId="25" fillId="0" borderId="1" xfId="86" applyNumberFormat="1" applyFont="1" applyFill="1" applyBorder="1" applyAlignment="1" applyProtection="1">
      <alignment horizontal="center" vertical="center"/>
      <protection locked="0"/>
    </xf>
    <xf numFmtId="176" fontId="38" fillId="0" borderId="1" xfId="86" applyNumberFormat="1" applyFont="1" applyFill="1" applyBorder="1" applyAlignment="1" applyProtection="1">
      <alignment horizontal="center" vertical="center" wrapText="1"/>
      <protection locked="0"/>
    </xf>
    <xf numFmtId="0" fontId="25" fillId="0" borderId="1" xfId="93" applyFont="1" applyFill="1" applyBorder="1" applyAlignment="1">
      <alignment vertical="center"/>
    </xf>
    <xf numFmtId="176" fontId="30" fillId="0" borderId="1" xfId="72" applyNumberFormat="1" applyFont="1" applyFill="1" applyBorder="1" applyAlignment="1">
      <alignment horizontal="right" vertical="center"/>
    </xf>
    <xf numFmtId="0" fontId="24" fillId="2" borderId="1" xfId="91" applyFont="1" applyFill="1" applyBorder="1" applyAlignment="1">
      <alignment horizontal="left" vertical="center" indent="1"/>
    </xf>
    <xf numFmtId="176" fontId="28" fillId="0" borderId="1" xfId="0" applyNumberFormat="1" applyFont="1" applyFill="1" applyBorder="1" applyAlignment="1">
      <alignment vertical="center"/>
    </xf>
    <xf numFmtId="0" fontId="24" fillId="0" borderId="1" xfId="0" applyFont="1" applyBorder="1" applyAlignment="1">
      <alignment horizontal="left" vertical="center" indent="1"/>
    </xf>
    <xf numFmtId="176" fontId="31" fillId="0" borderId="1" xfId="72" applyNumberFormat="1" applyFont="1" applyFill="1" applyBorder="1" applyAlignment="1">
      <alignment horizontal="right" vertical="center"/>
    </xf>
    <xf numFmtId="0" fontId="0" fillId="2" borderId="7" xfId="91" applyFill="1" applyBorder="1" applyAlignment="1">
      <alignment horizontal="left" vertical="center" wrapText="1"/>
    </xf>
    <xf numFmtId="0" fontId="39" fillId="0" borderId="0" xfId="0" applyFont="1" applyFill="1">
      <alignment vertical="center"/>
    </xf>
    <xf numFmtId="0" fontId="36" fillId="0" borderId="0" xfId="0" applyFont="1" applyFill="1">
      <alignment vertical="center"/>
    </xf>
    <xf numFmtId="0" fontId="25" fillId="0" borderId="1" xfId="93" applyFont="1" applyFill="1" applyBorder="1" applyAlignment="1">
      <alignment horizontal="center" vertical="center"/>
    </xf>
    <xf numFmtId="0" fontId="28" fillId="0" borderId="1" xfId="0" applyFont="1" applyFill="1" applyBorder="1" applyAlignment="1">
      <alignment vertical="center"/>
    </xf>
    <xf numFmtId="185" fontId="28" fillId="0" borderId="1" xfId="0" applyNumberFormat="1" applyFont="1" applyFill="1" applyBorder="1" applyAlignment="1">
      <alignment horizontal="left" vertical="center" indent="1"/>
    </xf>
    <xf numFmtId="185" fontId="28" fillId="0" borderId="1" xfId="0" applyNumberFormat="1" applyFont="1" applyFill="1" applyBorder="1" applyAlignment="1">
      <alignment horizontal="left" vertical="center"/>
    </xf>
    <xf numFmtId="0" fontId="37" fillId="0" borderId="1" xfId="72" applyFont="1" applyFill="1" applyBorder="1" applyAlignment="1">
      <alignment vertical="center"/>
    </xf>
    <xf numFmtId="0" fontId="24" fillId="2" borderId="0" xfId="76" applyFont="1" applyFill="1" applyAlignment="1">
      <alignment horizontal="left" vertical="center" wrapText="1"/>
    </xf>
    <xf numFmtId="176" fontId="21" fillId="0" borderId="0" xfId="93" applyNumberFormat="1" applyFont="1" applyFill="1" applyAlignment="1">
      <alignment horizontal="right"/>
    </xf>
    <xf numFmtId="186" fontId="21" fillId="0" borderId="0" xfId="93" applyNumberFormat="1" applyFont="1" applyFill="1" applyAlignment="1">
      <alignment horizontal="right"/>
    </xf>
    <xf numFmtId="0" fontId="21" fillId="0" borderId="0" xfId="93" applyFont="1" applyFill="1"/>
    <xf numFmtId="0" fontId="24" fillId="0" borderId="0" xfId="72" applyFont="1" applyFill="1" applyBorder="1" applyAlignment="1">
      <alignment horizontal="right" vertical="center"/>
    </xf>
    <xf numFmtId="186" fontId="25" fillId="0" borderId="1" xfId="93" applyNumberFormat="1" applyFont="1" applyFill="1" applyBorder="1" applyAlignment="1">
      <alignment horizontal="center" vertical="center"/>
    </xf>
    <xf numFmtId="0" fontId="38" fillId="0" borderId="1" xfId="72" applyFont="1" applyFill="1" applyBorder="1">
      <alignment vertical="center"/>
    </xf>
    <xf numFmtId="186" fontId="40" fillId="0" borderId="1" xfId="76" applyNumberFormat="1" applyFont="1" applyFill="1" applyBorder="1">
      <alignment vertical="center"/>
    </xf>
    <xf numFmtId="176" fontId="40" fillId="0" borderId="1" xfId="76" applyNumberFormat="1" applyFont="1" applyFill="1" applyBorder="1">
      <alignment vertical="center"/>
    </xf>
    <xf numFmtId="0" fontId="24" fillId="0" borderId="1" xfId="72" applyFont="1" applyFill="1" applyBorder="1">
      <alignment vertical="center"/>
    </xf>
    <xf numFmtId="186" fontId="31" fillId="0" borderId="1" xfId="93" applyNumberFormat="1" applyFont="1" applyFill="1" applyBorder="1" applyAlignment="1">
      <alignment horizontal="right" vertical="center"/>
    </xf>
    <xf numFmtId="0" fontId="24" fillId="0" borderId="1" xfId="72" applyFont="1" applyFill="1" applyBorder="1" applyAlignment="1">
      <alignment horizontal="left" vertical="center"/>
    </xf>
    <xf numFmtId="176" fontId="31" fillId="0" borderId="1" xfId="93" applyNumberFormat="1" applyFont="1" applyFill="1" applyBorder="1" applyAlignment="1">
      <alignment horizontal="right" vertical="center"/>
    </xf>
    <xf numFmtId="187" fontId="24" fillId="0" borderId="1" xfId="72" applyNumberFormat="1" applyFont="1" applyFill="1" applyBorder="1" applyAlignment="1">
      <alignment horizontal="left" vertical="center"/>
    </xf>
    <xf numFmtId="0" fontId="24" fillId="2" borderId="1" xfId="72" applyFont="1" applyFill="1" applyBorder="1">
      <alignment vertical="center"/>
    </xf>
    <xf numFmtId="0" fontId="21" fillId="0" borderId="1" xfId="93" applyFont="1" applyFill="1" applyBorder="1"/>
    <xf numFmtId="187" fontId="24" fillId="0" borderId="1" xfId="72" applyNumberFormat="1" applyFont="1" applyFill="1" applyBorder="1" applyAlignment="1">
      <alignment vertical="center"/>
    </xf>
    <xf numFmtId="0" fontId="0" fillId="0" borderId="7" xfId="76" applyFont="1" applyFill="1" applyBorder="1" applyAlignment="1">
      <alignment horizontal="left" vertical="center" wrapText="1"/>
    </xf>
    <xf numFmtId="0" fontId="21" fillId="0" borderId="0" xfId="93" applyFont="1" applyFill="1" applyBorder="1"/>
    <xf numFmtId="0" fontId="0" fillId="0" borderId="0" xfId="76" applyFont="1" applyFill="1" applyBorder="1" applyAlignment="1">
      <alignment horizontal="center" vertical="center" wrapText="1"/>
    </xf>
    <xf numFmtId="186" fontId="21" fillId="0" borderId="0" xfId="93" applyNumberFormat="1" applyFont="1" applyFill="1"/>
    <xf numFmtId="0" fontId="41" fillId="0" borderId="0" xfId="0" applyFont="1" applyFill="1" applyAlignment="1">
      <alignment vertical="center"/>
    </xf>
    <xf numFmtId="0" fontId="42" fillId="0" borderId="0" xfId="0" applyFont="1" applyFill="1" applyAlignment="1">
      <alignment vertical="center"/>
    </xf>
    <xf numFmtId="186" fontId="42" fillId="0" borderId="0" xfId="0" applyNumberFormat="1" applyFont="1" applyFill="1" applyAlignment="1">
      <alignment vertical="center"/>
    </xf>
    <xf numFmtId="0" fontId="42" fillId="0" borderId="0" xfId="0" applyFont="1" applyFill="1" applyBorder="1" applyAlignment="1">
      <alignment horizontal="center" vertical="center"/>
    </xf>
    <xf numFmtId="0" fontId="0" fillId="0" borderId="0" xfId="72" applyBorder="1" applyAlignment="1">
      <alignment horizontal="right" vertical="center"/>
    </xf>
    <xf numFmtId="186" fontId="24" fillId="0" borderId="0" xfId="72" applyNumberFormat="1" applyFont="1" applyBorder="1" applyAlignment="1">
      <alignment horizontal="right" vertical="center"/>
    </xf>
    <xf numFmtId="0" fontId="25" fillId="0" borderId="1" xfId="93" applyFont="1" applyFill="1" applyBorder="1" applyAlignment="1">
      <alignment horizontal="left" vertical="center"/>
    </xf>
    <xf numFmtId="0" fontId="43" fillId="0" borderId="1" xfId="0" applyFont="1" applyBorder="1" applyAlignment="1">
      <alignment vertical="center"/>
    </xf>
    <xf numFmtId="186" fontId="43" fillId="2" borderId="1" xfId="0" applyNumberFormat="1" applyFont="1" applyFill="1" applyBorder="1" applyAlignment="1">
      <alignment horizontal="right" vertical="center"/>
    </xf>
    <xf numFmtId="49" fontId="44" fillId="0" borderId="1" xfId="0" applyNumberFormat="1" applyFont="1" applyBorder="1" applyAlignment="1">
      <alignment horizontal="left"/>
    </xf>
    <xf numFmtId="186" fontId="28" fillId="2" borderId="1" xfId="0" applyNumberFormat="1" applyFont="1" applyFill="1" applyBorder="1" applyAlignment="1">
      <alignment horizontal="right" vertical="center"/>
    </xf>
    <xf numFmtId="178" fontId="45" fillId="3" borderId="8" xfId="102" applyNumberFormat="1" applyFont="1" applyFill="1" applyBorder="1" applyAlignment="1">
      <alignment horizontal="right" vertical="center"/>
    </xf>
    <xf numFmtId="178" fontId="45" fillId="3" borderId="8" xfId="69" applyNumberFormat="1" applyFont="1" applyFill="1" applyBorder="1" applyAlignment="1">
      <alignment horizontal="right" vertical="center"/>
    </xf>
    <xf numFmtId="178" fontId="45" fillId="3" borderId="8" xfId="71" applyNumberFormat="1" applyFont="1" applyFill="1" applyBorder="1" applyAlignment="1">
      <alignment horizontal="right" vertical="center"/>
    </xf>
    <xf numFmtId="181" fontId="42" fillId="0" borderId="0" xfId="0" applyNumberFormat="1" applyFont="1" applyFill="1" applyAlignment="1">
      <alignment vertical="center"/>
    </xf>
    <xf numFmtId="178" fontId="45" fillId="3" borderId="8" xfId="22" applyNumberFormat="1" applyFont="1" applyFill="1" applyBorder="1" applyAlignment="1">
      <alignment horizontal="right" vertical="center"/>
    </xf>
    <xf numFmtId="178" fontId="45" fillId="3" borderId="8" xfId="70" applyNumberFormat="1" applyFont="1" applyFill="1" applyBorder="1" applyAlignment="1">
      <alignment horizontal="right" vertical="center"/>
    </xf>
    <xf numFmtId="0" fontId="0" fillId="2" borderId="0" xfId="76" applyFont="1" applyFill="1" applyAlignment="1">
      <alignment horizontal="left" vertical="center" wrapText="1"/>
    </xf>
    <xf numFmtId="0" fontId="46" fillId="0" borderId="0" xfId="86" applyFont="1" applyFill="1" applyAlignment="1" applyProtection="1">
      <alignment vertical="center" wrapText="1"/>
      <protection locked="0"/>
    </xf>
    <xf numFmtId="0" fontId="46" fillId="0" borderId="0" xfId="86" applyFill="1" applyAlignment="1" applyProtection="1">
      <alignment vertical="center"/>
      <protection locked="0"/>
    </xf>
    <xf numFmtId="186" fontId="46" fillId="0" borderId="0" xfId="86" applyNumberFormat="1" applyFill="1" applyAlignment="1" applyProtection="1">
      <alignment vertical="center"/>
      <protection locked="0"/>
    </xf>
    <xf numFmtId="0" fontId="47" fillId="0" borderId="0" xfId="75" applyFont="1" applyFill="1" applyBorder="1" applyAlignment="1">
      <alignment horizontal="center" vertical="center"/>
    </xf>
    <xf numFmtId="0" fontId="0" fillId="2" borderId="6" xfId="75" applyFill="1" applyBorder="1" applyAlignment="1">
      <alignment horizontal="center" vertical="center"/>
    </xf>
    <xf numFmtId="186" fontId="24" fillId="2" borderId="0" xfId="75" applyNumberFormat="1" applyFont="1" applyFill="1" applyBorder="1" applyAlignment="1">
      <alignment horizontal="right" vertical="center"/>
    </xf>
    <xf numFmtId="0" fontId="25" fillId="2" borderId="1" xfId="75" applyFont="1" applyFill="1" applyBorder="1" applyAlignment="1">
      <alignment horizontal="center" vertical="center" wrapText="1"/>
    </xf>
    <xf numFmtId="186" fontId="25" fillId="2" borderId="1" xfId="75" applyNumberFormat="1" applyFont="1" applyFill="1" applyBorder="1" applyAlignment="1">
      <alignment horizontal="center" vertical="center" wrapText="1"/>
    </xf>
    <xf numFmtId="186" fontId="43" fillId="2" borderId="1" xfId="94" applyNumberFormat="1" applyFont="1" applyFill="1" applyBorder="1" applyAlignment="1">
      <alignment horizontal="right" vertical="center"/>
    </xf>
    <xf numFmtId="49" fontId="24" fillId="2" borderId="1" xfId="0" applyNumberFormat="1" applyFont="1" applyFill="1" applyBorder="1" applyAlignment="1" applyProtection="1">
      <alignment vertical="center"/>
    </xf>
    <xf numFmtId="186" fontId="24" fillId="2" borderId="1" xfId="0" applyNumberFormat="1" applyFont="1" applyFill="1" applyBorder="1" applyAlignment="1" applyProtection="1">
      <alignment horizontal="right" vertical="center"/>
    </xf>
    <xf numFmtId="186" fontId="48" fillId="2" borderId="1" xfId="75" applyNumberFormat="1" applyFont="1" applyFill="1" applyBorder="1" applyAlignment="1">
      <alignment horizontal="right" vertical="center"/>
    </xf>
    <xf numFmtId="186" fontId="24" fillId="0" borderId="1" xfId="0" applyNumberFormat="1" applyFont="1" applyFill="1" applyBorder="1" applyAlignment="1" applyProtection="1">
      <alignment horizontal="right" vertical="center"/>
    </xf>
    <xf numFmtId="186" fontId="48" fillId="0" borderId="1" xfId="75" applyNumberFormat="1" applyFont="1" applyFill="1" applyBorder="1" applyAlignment="1">
      <alignment horizontal="right" vertical="center"/>
    </xf>
    <xf numFmtId="0" fontId="28" fillId="0" borderId="0" xfId="75" applyFont="1" applyFill="1" applyAlignment="1">
      <alignment horizontal="left" vertical="center" wrapText="1"/>
    </xf>
    <xf numFmtId="0" fontId="0" fillId="0" borderId="0" xfId="75" applyFont="1" applyFill="1" applyAlignment="1">
      <alignment horizontal="left" vertical="center" wrapText="1"/>
    </xf>
    <xf numFmtId="0" fontId="41" fillId="0" borderId="0" xfId="75" applyFont="1" applyFill="1" applyAlignment="1">
      <alignment vertical="center"/>
    </xf>
    <xf numFmtId="0" fontId="42" fillId="0" borderId="0" xfId="75" applyFont="1" applyFill="1" applyAlignment="1">
      <alignment vertical="center"/>
    </xf>
    <xf numFmtId="186" fontId="42" fillId="0" borderId="0" xfId="75" applyNumberFormat="1" applyFont="1" applyFill="1" applyAlignment="1">
      <alignment vertical="center"/>
    </xf>
    <xf numFmtId="0" fontId="49" fillId="0" borderId="0" xfId="75" applyFont="1" applyFill="1" applyBorder="1" applyAlignment="1">
      <alignment horizontal="center" vertical="top"/>
    </xf>
    <xf numFmtId="0" fontId="0" fillId="0" borderId="6" xfId="75" applyFill="1" applyBorder="1" applyAlignment="1">
      <alignment horizontal="right" vertical="center"/>
    </xf>
    <xf numFmtId="0" fontId="42" fillId="0" borderId="0" xfId="75" applyFont="1" applyFill="1" applyBorder="1" applyAlignment="1">
      <alignment horizontal="right" vertical="top"/>
    </xf>
    <xf numFmtId="0" fontId="25" fillId="0" borderId="1" xfId="94" applyFont="1" applyFill="1" applyBorder="1" applyAlignment="1">
      <alignment horizontal="center" vertical="center"/>
    </xf>
    <xf numFmtId="186" fontId="25" fillId="0" borderId="1" xfId="86" applyNumberFormat="1" applyFont="1" applyFill="1" applyBorder="1" applyAlignment="1" applyProtection="1">
      <alignment horizontal="center" vertical="center" wrapText="1"/>
      <protection locked="0"/>
    </xf>
    <xf numFmtId="0" fontId="27" fillId="0" borderId="0" xfId="75" applyFont="1" applyFill="1" applyBorder="1" applyAlignment="1">
      <alignment horizontal="center" vertical="center" wrapText="1"/>
    </xf>
    <xf numFmtId="49" fontId="30" fillId="0" borderId="1" xfId="0" applyNumberFormat="1" applyFont="1" applyFill="1" applyBorder="1" applyAlignment="1" applyProtection="1">
      <alignment vertical="center"/>
    </xf>
    <xf numFmtId="186" fontId="30" fillId="0" borderId="1" xfId="0" applyNumberFormat="1" applyFont="1" applyFill="1" applyBorder="1" applyAlignment="1" applyProtection="1">
      <alignment horizontal="right" vertical="center"/>
    </xf>
    <xf numFmtId="49" fontId="44" fillId="0" borderId="1" xfId="0" applyNumberFormat="1" applyFont="1" applyBorder="1" applyAlignment="1"/>
    <xf numFmtId="186" fontId="28" fillId="0" borderId="1" xfId="0" applyNumberFormat="1" applyFont="1" applyFill="1" applyBorder="1" applyAlignment="1" applyProtection="1">
      <alignment vertical="center"/>
    </xf>
    <xf numFmtId="49" fontId="44" fillId="0" borderId="1" xfId="0" applyNumberFormat="1" applyFont="1" applyBorder="1" applyAlignment="1">
      <alignment horizontal="left" indent="1"/>
    </xf>
    <xf numFmtId="49" fontId="44" fillId="0" borderId="1" xfId="0" applyNumberFormat="1" applyFont="1" applyBorder="1" applyAlignment="1">
      <alignment horizontal="left" indent="2"/>
    </xf>
    <xf numFmtId="186" fontId="42" fillId="0" borderId="1" xfId="75" applyNumberFormat="1" applyFont="1" applyFill="1" applyBorder="1" applyAlignment="1">
      <alignment vertical="center"/>
    </xf>
    <xf numFmtId="0" fontId="44" fillId="0" borderId="7" xfId="75" applyFont="1" applyFill="1" applyBorder="1" applyAlignment="1">
      <alignment horizontal="left" vertical="center" wrapText="1"/>
    </xf>
    <xf numFmtId="49" fontId="19" fillId="0" borderId="0" xfId="0" applyNumberFormat="1" applyFont="1" applyAlignment="1">
      <alignment horizontal="left" vertical="justify" wrapText="1"/>
    </xf>
    <xf numFmtId="49" fontId="20" fillId="0" borderId="0" xfId="0" applyNumberFormat="1" applyFont="1" applyAlignment="1">
      <alignment horizontal="left" vertical="justify" wrapText="1"/>
    </xf>
    <xf numFmtId="0" fontId="0" fillId="0" borderId="0" xfId="76" applyFill="1">
      <alignment vertical="center"/>
    </xf>
    <xf numFmtId="181" fontId="0" fillId="0" borderId="0" xfId="76" applyNumberFormat="1" applyFill="1">
      <alignment vertical="center"/>
    </xf>
    <xf numFmtId="188" fontId="0" fillId="0" borderId="0" xfId="76" applyNumberFormat="1" applyFill="1">
      <alignment vertical="center"/>
    </xf>
    <xf numFmtId="0" fontId="50" fillId="0" borderId="0" xfId="76" applyFont="1" applyFill="1" applyAlignment="1">
      <alignment horizontal="center" vertical="center"/>
    </xf>
    <xf numFmtId="181" fontId="50" fillId="0" borderId="0" xfId="76" applyNumberFormat="1" applyFont="1" applyFill="1" applyAlignment="1">
      <alignment horizontal="center" vertical="center"/>
    </xf>
    <xf numFmtId="188" fontId="50" fillId="0" borderId="0" xfId="76" applyNumberFormat="1" applyFont="1" applyFill="1" applyAlignment="1">
      <alignment horizontal="center" vertical="center"/>
    </xf>
    <xf numFmtId="184" fontId="0" fillId="0" borderId="6" xfId="72" applyNumberFormat="1" applyBorder="1" applyAlignment="1">
      <alignment horizontal="right" vertical="center"/>
    </xf>
    <xf numFmtId="0" fontId="0" fillId="0" borderId="6" xfId="72" applyBorder="1" applyAlignment="1">
      <alignment horizontal="right" vertical="center"/>
    </xf>
    <xf numFmtId="0" fontId="25" fillId="0" borderId="1" xfId="76" applyFont="1" applyFill="1" applyBorder="1" applyAlignment="1">
      <alignment horizontal="center" vertical="center"/>
    </xf>
    <xf numFmtId="181" fontId="25" fillId="0" borderId="1" xfId="86" applyNumberFormat="1" applyFont="1" applyFill="1" applyBorder="1" applyAlignment="1" applyProtection="1">
      <alignment horizontal="center" vertical="center" wrapText="1"/>
      <protection locked="0"/>
    </xf>
    <xf numFmtId="188" fontId="25" fillId="0" borderId="1" xfId="86" applyNumberFormat="1" applyFont="1" applyFill="1" applyBorder="1" applyAlignment="1" applyProtection="1">
      <alignment horizontal="center" vertical="center" wrapText="1"/>
      <protection locked="0"/>
    </xf>
    <xf numFmtId="181" fontId="40" fillId="0" borderId="1" xfId="76" applyNumberFormat="1" applyFont="1" applyFill="1" applyBorder="1">
      <alignment vertical="center"/>
    </xf>
    <xf numFmtId="186" fontId="40" fillId="2" borderId="1" xfId="76" applyNumberFormat="1" applyFont="1" applyFill="1" applyBorder="1">
      <alignment vertical="center"/>
    </xf>
    <xf numFmtId="0" fontId="25" fillId="0" borderId="1" xfId="103" applyFont="1" applyFill="1" applyBorder="1" applyAlignment="1" applyProtection="1">
      <alignment horizontal="left" vertical="center" wrapText="1"/>
      <protection locked="0"/>
    </xf>
    <xf numFmtId="181" fontId="31" fillId="2" borderId="1" xfId="48" applyNumberFormat="1" applyFont="1" applyFill="1" applyBorder="1" applyAlignment="1" applyProtection="1">
      <alignment horizontal="right" vertical="center"/>
    </xf>
    <xf numFmtId="181" fontId="35" fillId="0" borderId="1" xfId="76" applyNumberFormat="1" applyFont="1" applyFill="1" applyBorder="1" applyAlignment="1">
      <alignment horizontal="right" vertical="center"/>
    </xf>
    <xf numFmtId="188" fontId="35" fillId="0" borderId="1" xfId="76" applyNumberFormat="1" applyFont="1" applyFill="1" applyBorder="1" applyAlignment="1">
      <alignment horizontal="right" vertical="center"/>
    </xf>
    <xf numFmtId="181" fontId="42" fillId="0" borderId="1" xfId="9" applyNumberFormat="1" applyFont="1" applyFill="1" applyBorder="1" applyAlignment="1">
      <alignment vertical="center"/>
    </xf>
    <xf numFmtId="0" fontId="0" fillId="0" borderId="1" xfId="76" applyFill="1" applyBorder="1">
      <alignment vertical="center"/>
    </xf>
    <xf numFmtId="181" fontId="0" fillId="0" borderId="1" xfId="76" applyNumberFormat="1" applyFill="1" applyBorder="1">
      <alignment vertical="center"/>
    </xf>
    <xf numFmtId="0" fontId="35" fillId="0" borderId="1" xfId="76" applyFont="1" applyFill="1" applyBorder="1" applyAlignment="1">
      <alignment vertical="center" wrapText="1"/>
    </xf>
    <xf numFmtId="0" fontId="14" fillId="0" borderId="1" xfId="76" applyFont="1" applyFill="1" applyBorder="1">
      <alignment vertical="center"/>
    </xf>
    <xf numFmtId="186" fontId="0" fillId="2" borderId="1" xfId="72" applyNumberFormat="1" applyFill="1" applyBorder="1">
      <alignment vertical="center"/>
    </xf>
    <xf numFmtId="181" fontId="24" fillId="0" borderId="1" xfId="72" applyNumberFormat="1" applyFont="1" applyFill="1" applyBorder="1" applyAlignment="1">
      <alignment horizontal="right" vertical="center"/>
    </xf>
    <xf numFmtId="184" fontId="0" fillId="0" borderId="7" xfId="76" applyNumberFormat="1" applyFont="1" applyFill="1" applyBorder="1" applyAlignment="1">
      <alignment horizontal="left" vertical="center" wrapText="1"/>
    </xf>
    <xf numFmtId="176" fontId="0" fillId="0" borderId="0" xfId="76" applyNumberFormat="1" applyFill="1">
      <alignment vertical="center"/>
    </xf>
    <xf numFmtId="0" fontId="0" fillId="0" borderId="0" xfId="76" applyFont="1" applyFill="1">
      <alignment vertical="center"/>
    </xf>
    <xf numFmtId="0" fontId="21" fillId="2" borderId="0" xfId="88" applyFont="1" applyFill="1" applyAlignment="1">
      <alignment vertical="center"/>
    </xf>
    <xf numFmtId="0" fontId="21" fillId="2" borderId="0" xfId="88" applyFont="1" applyFill="1">
      <alignment vertical="center"/>
    </xf>
    <xf numFmtId="177" fontId="25" fillId="2" borderId="0" xfId="60" applyNumberFormat="1" applyFont="1" applyFill="1" applyBorder="1" applyAlignment="1">
      <alignment horizontal="center" vertical="center"/>
    </xf>
    <xf numFmtId="0" fontId="25" fillId="2" borderId="0" xfId="60" applyFont="1" applyFill="1" applyBorder="1" applyAlignment="1">
      <alignment horizontal="center" vertical="center"/>
    </xf>
    <xf numFmtId="0" fontId="25" fillId="2" borderId="6" xfId="60" applyFont="1" applyFill="1" applyBorder="1" applyAlignment="1">
      <alignment vertical="center"/>
    </xf>
    <xf numFmtId="0" fontId="25" fillId="2" borderId="1" xfId="72" applyFont="1" applyFill="1" applyBorder="1" applyAlignment="1">
      <alignment horizontal="center" vertical="center"/>
    </xf>
    <xf numFmtId="176" fontId="25" fillId="2" borderId="1" xfId="86" applyNumberFormat="1" applyFont="1" applyFill="1" applyBorder="1" applyAlignment="1" applyProtection="1">
      <alignment horizontal="center" vertical="center" wrapText="1"/>
      <protection locked="0"/>
    </xf>
    <xf numFmtId="0" fontId="25" fillId="2" borderId="1" xfId="86" applyFont="1" applyFill="1" applyBorder="1" applyAlignment="1" applyProtection="1">
      <alignment horizontal="center" vertical="center" wrapText="1"/>
      <protection locked="0"/>
    </xf>
    <xf numFmtId="0" fontId="25" fillId="2" borderId="1" xfId="60" applyFont="1" applyFill="1" applyBorder="1" applyAlignment="1">
      <alignment horizontal="center" vertical="center"/>
    </xf>
    <xf numFmtId="177" fontId="30" fillId="2" borderId="1" xfId="0" applyNumberFormat="1" applyFont="1" applyFill="1" applyBorder="1" applyAlignment="1" applyProtection="1">
      <alignment vertical="center"/>
    </xf>
    <xf numFmtId="176" fontId="30" fillId="2" borderId="1" xfId="78" applyNumberFormat="1" applyFont="1" applyFill="1" applyBorder="1" applyAlignment="1">
      <alignment horizontal="right" vertical="center"/>
    </xf>
    <xf numFmtId="188" fontId="18" fillId="2" borderId="1" xfId="72" applyNumberFormat="1" applyFont="1" applyFill="1" applyBorder="1">
      <alignment vertical="center"/>
    </xf>
    <xf numFmtId="0" fontId="25" fillId="2" borderId="1" xfId="60" applyFont="1" applyFill="1" applyBorder="1" applyAlignment="1">
      <alignment horizontal="left" vertical="center"/>
    </xf>
    <xf numFmtId="176" fontId="24" fillId="2" borderId="1" xfId="72" applyNumberFormat="1" applyFont="1" applyFill="1" applyBorder="1">
      <alignment vertical="center"/>
    </xf>
    <xf numFmtId="176" fontId="31" fillId="2" borderId="1" xfId="78" applyNumberFormat="1" applyFont="1" applyFill="1" applyBorder="1" applyAlignment="1">
      <alignment horizontal="right" vertical="center"/>
    </xf>
    <xf numFmtId="188" fontId="24" fillId="2" borderId="1" xfId="72" applyNumberFormat="1" applyFont="1" applyFill="1" applyBorder="1">
      <alignment vertical="center"/>
    </xf>
    <xf numFmtId="176" fontId="24" fillId="2" borderId="1" xfId="72" applyNumberFormat="1" applyFont="1" applyFill="1" applyBorder="1" applyAlignment="1">
      <alignment horizontal="left" vertical="center" indent="1"/>
    </xf>
    <xf numFmtId="176" fontId="24" fillId="2" borderId="1" xfId="72" applyNumberFormat="1" applyFont="1" applyFill="1" applyBorder="1" applyAlignment="1">
      <alignment horizontal="left" vertical="center" wrapText="1" indent="1"/>
    </xf>
    <xf numFmtId="0" fontId="23" fillId="2" borderId="1" xfId="88" applyFont="1" applyFill="1" applyBorder="1" applyAlignment="1">
      <alignment horizontal="center" vertical="center"/>
    </xf>
    <xf numFmtId="0" fontId="51" fillId="2" borderId="1" xfId="88" applyFont="1" applyFill="1" applyBorder="1" applyAlignment="1">
      <alignment horizontal="center" vertical="center"/>
    </xf>
    <xf numFmtId="0" fontId="52" fillId="2" borderId="1" xfId="60" applyFont="1" applyFill="1" applyBorder="1" applyAlignment="1">
      <alignment horizontal="left" vertical="center"/>
    </xf>
    <xf numFmtId="0" fontId="0" fillId="2" borderId="0" xfId="74" applyFont="1" applyFill="1" applyAlignment="1">
      <alignment horizontal="left" vertical="center" wrapText="1"/>
    </xf>
    <xf numFmtId="0" fontId="31" fillId="2" borderId="0" xfId="88" applyFont="1" applyFill="1">
      <alignment vertical="center"/>
    </xf>
    <xf numFmtId="0" fontId="24" fillId="2" borderId="0" xfId="72" applyFont="1" applyFill="1" applyBorder="1" applyAlignment="1">
      <alignment horizontal="right" vertical="center"/>
    </xf>
    <xf numFmtId="0" fontId="21" fillId="2" borderId="0" xfId="74" applyFont="1" applyFill="1" applyAlignment="1"/>
    <xf numFmtId="0" fontId="0" fillId="2" borderId="0" xfId="74" applyFill="1" applyAlignment="1"/>
    <xf numFmtId="176" fontId="0" fillId="2" borderId="0" xfId="74" applyNumberFormat="1" applyFill="1" applyAlignment="1">
      <alignment horizontal="center" vertical="center"/>
    </xf>
    <xf numFmtId="0" fontId="34" fillId="2" borderId="0" xfId="74" applyFont="1" applyFill="1" applyAlignment="1">
      <alignment horizontal="center" vertical="center"/>
    </xf>
    <xf numFmtId="176" fontId="30" fillId="2" borderId="1" xfId="74" applyNumberFormat="1" applyFont="1" applyFill="1" applyBorder="1" applyAlignment="1">
      <alignment horizontal="right" vertical="center"/>
    </xf>
    <xf numFmtId="176" fontId="25" fillId="2" borderId="1" xfId="90" applyNumberFormat="1" applyFont="1" applyFill="1" applyBorder="1" applyAlignment="1">
      <alignment horizontal="right" vertical="center"/>
    </xf>
    <xf numFmtId="0" fontId="30" fillId="2" borderId="1" xfId="74" applyNumberFormat="1" applyFont="1" applyFill="1" applyBorder="1" applyAlignment="1">
      <alignment horizontal="right" vertical="center"/>
    </xf>
    <xf numFmtId="0" fontId="24" fillId="2" borderId="1" xfId="74" applyFont="1" applyFill="1" applyBorder="1">
      <alignment vertical="center"/>
    </xf>
    <xf numFmtId="182" fontId="33" fillId="2" borderId="1" xfId="78" applyNumberFormat="1" applyFont="1" applyFill="1" applyBorder="1" applyAlignment="1">
      <alignment horizontal="right" vertical="center"/>
    </xf>
    <xf numFmtId="176" fontId="21" fillId="2" borderId="1" xfId="78" applyNumberFormat="1" applyFont="1" applyFill="1" applyBorder="1" applyAlignment="1">
      <alignment horizontal="right" vertical="center"/>
    </xf>
    <xf numFmtId="176" fontId="21" fillId="2" borderId="1" xfId="78" applyNumberFormat="1" applyFont="1" applyFill="1" applyBorder="1" applyAlignment="1">
      <alignment horizontal="center" vertical="center"/>
    </xf>
    <xf numFmtId="0" fontId="0" fillId="2" borderId="1" xfId="74" applyFill="1" applyBorder="1">
      <alignment vertical="center"/>
    </xf>
    <xf numFmtId="3" fontId="28" fillId="2" borderId="1" xfId="0" applyNumberFormat="1" applyFont="1" applyFill="1" applyBorder="1" applyAlignment="1" applyProtection="1">
      <alignment horizontal="left" vertical="center" wrapText="1" indent="1"/>
    </xf>
    <xf numFmtId="0" fontId="0" fillId="2" borderId="1" xfId="74" applyFill="1" applyBorder="1" applyAlignment="1">
      <alignment vertical="center"/>
    </xf>
    <xf numFmtId="0" fontId="0" fillId="2" borderId="5" xfId="74" applyFill="1" applyBorder="1" applyAlignment="1"/>
    <xf numFmtId="176" fontId="0" fillId="2" borderId="5" xfId="74" applyNumberFormat="1" applyFill="1" applyBorder="1" applyAlignment="1">
      <alignment horizontal="center" vertical="center"/>
    </xf>
    <xf numFmtId="0" fontId="53" fillId="2" borderId="1" xfId="72" applyFont="1" applyFill="1" applyBorder="1" applyAlignment="1">
      <alignment horizontal="right" vertical="center"/>
    </xf>
    <xf numFmtId="0" fontId="28" fillId="2" borderId="1" xfId="0" applyFont="1" applyFill="1" applyBorder="1" applyAlignment="1">
      <alignment horizontal="left" vertical="center"/>
    </xf>
    <xf numFmtId="176" fontId="0" fillId="2" borderId="1" xfId="74" applyNumberFormat="1" applyFill="1" applyBorder="1" applyAlignment="1">
      <alignment horizontal="center" vertical="center"/>
    </xf>
    <xf numFmtId="0" fontId="0" fillId="2" borderId="1" xfId="74" applyFill="1" applyBorder="1" applyAlignment="1"/>
    <xf numFmtId="0" fontId="0" fillId="2" borderId="0" xfId="74" applyFill="1" applyAlignment="1">
      <alignment horizontal="left" vertical="center" wrapText="1"/>
    </xf>
    <xf numFmtId="0" fontId="24" fillId="2" borderId="6" xfId="74" applyFont="1" applyFill="1" applyBorder="1" applyAlignment="1">
      <alignment horizontal="right" vertical="center"/>
    </xf>
    <xf numFmtId="0" fontId="21" fillId="2" borderId="1" xfId="74" applyFont="1" applyFill="1" applyBorder="1" applyAlignment="1"/>
    <xf numFmtId="183" fontId="54" fillId="2" borderId="1" xfId="74" applyNumberFormat="1" applyFont="1" applyFill="1" applyBorder="1" applyAlignment="1">
      <alignment vertical="center"/>
    </xf>
    <xf numFmtId="176" fontId="21" fillId="2" borderId="0" xfId="74" applyNumberFormat="1" applyFont="1" applyFill="1" applyAlignment="1"/>
    <xf numFmtId="181" fontId="34" fillId="0" borderId="0" xfId="72" applyNumberFormat="1" applyFont="1" applyFill="1" applyAlignment="1">
      <alignment horizontal="center" vertical="center"/>
    </xf>
    <xf numFmtId="181" fontId="55" fillId="0" borderId="0" xfId="72" applyNumberFormat="1" applyFont="1" applyFill="1" applyAlignment="1">
      <alignment horizontal="right" vertical="center"/>
    </xf>
    <xf numFmtId="0" fontId="0" fillId="2" borderId="6" xfId="72" applyFill="1" applyBorder="1" applyAlignment="1">
      <alignment horizontal="center" vertical="center"/>
    </xf>
    <xf numFmtId="184" fontId="0" fillId="2" borderId="6" xfId="72" applyNumberFormat="1" applyFill="1" applyBorder="1" applyAlignment="1">
      <alignment horizontal="center" vertical="center"/>
    </xf>
    <xf numFmtId="181" fontId="31" fillId="2" borderId="0" xfId="0" applyNumberFormat="1" applyFont="1" applyFill="1" applyBorder="1" applyAlignment="1" applyProtection="1">
      <alignment horizontal="right" vertical="center"/>
      <protection locked="0"/>
    </xf>
    <xf numFmtId="181" fontId="25" fillId="2" borderId="1" xfId="0" applyNumberFormat="1" applyFont="1" applyFill="1" applyBorder="1" applyAlignment="1">
      <alignment horizontal="center" vertical="center"/>
    </xf>
    <xf numFmtId="0" fontId="38" fillId="2" borderId="1" xfId="72" applyFont="1" applyFill="1" applyBorder="1">
      <alignment vertical="center"/>
    </xf>
    <xf numFmtId="181" fontId="43" fillId="2" borderId="1" xfId="0" applyNumberFormat="1" applyFont="1" applyFill="1" applyBorder="1" applyAlignment="1" applyProtection="1">
      <alignment vertical="center"/>
    </xf>
    <xf numFmtId="0" fontId="0" fillId="0" borderId="7" xfId="91" applyFill="1" applyBorder="1" applyAlignment="1">
      <alignment horizontal="left" vertical="center" wrapText="1"/>
    </xf>
    <xf numFmtId="184" fontId="0" fillId="0" borderId="7" xfId="91" applyNumberFormat="1" applyFill="1" applyBorder="1" applyAlignment="1">
      <alignment horizontal="left" vertical="center" wrapText="1"/>
    </xf>
    <xf numFmtId="181" fontId="0" fillId="0" borderId="0" xfId="91" applyNumberFormat="1" applyFill="1" applyAlignment="1">
      <alignment horizontal="left" vertical="center" wrapText="1"/>
    </xf>
    <xf numFmtId="183" fontId="21" fillId="0" borderId="0" xfId="90" applyNumberFormat="1" applyFont="1" applyFill="1" applyAlignment="1">
      <alignment vertical="center"/>
    </xf>
    <xf numFmtId="186" fontId="21" fillId="0" borderId="0" xfId="90" applyNumberFormat="1" applyFont="1" applyFill="1" applyAlignment="1">
      <alignment vertical="center"/>
    </xf>
    <xf numFmtId="0" fontId="21" fillId="0" borderId="0" xfId="90" applyFont="1" applyFill="1"/>
    <xf numFmtId="0" fontId="9" fillId="0" borderId="0" xfId="72" applyFont="1" applyFill="1" applyAlignment="1">
      <alignment horizontal="left" vertical="center"/>
    </xf>
    <xf numFmtId="0" fontId="56" fillId="0" borderId="0" xfId="72" applyFont="1" applyFill="1" applyAlignment="1">
      <alignment horizontal="center" vertical="center"/>
    </xf>
    <xf numFmtId="0" fontId="36" fillId="0" borderId="6" xfId="72" applyFont="1" applyFill="1" applyBorder="1" applyAlignment="1">
      <alignment horizontal="center" vertical="center"/>
    </xf>
    <xf numFmtId="186" fontId="36" fillId="0" borderId="0" xfId="72" applyNumberFormat="1" applyFont="1" applyFill="1" applyBorder="1" applyAlignment="1">
      <alignment horizontal="right" vertical="center"/>
    </xf>
    <xf numFmtId="0" fontId="25" fillId="0" borderId="1" xfId="90" applyFont="1" applyFill="1" applyBorder="1" applyAlignment="1">
      <alignment horizontal="center" vertical="center"/>
    </xf>
    <xf numFmtId="186" fontId="25" fillId="0" borderId="1" xfId="90" applyNumberFormat="1" applyFont="1" applyFill="1" applyBorder="1" applyAlignment="1">
      <alignment horizontal="center" vertical="center"/>
    </xf>
    <xf numFmtId="0" fontId="25" fillId="0" borderId="1" xfId="90" applyFont="1" applyFill="1" applyBorder="1" applyAlignment="1">
      <alignment horizontal="left" vertical="center"/>
    </xf>
    <xf numFmtId="186" fontId="31" fillId="0" borderId="1" xfId="0" applyNumberFormat="1" applyFont="1" applyFill="1" applyBorder="1" applyAlignment="1" applyProtection="1">
      <alignment horizontal="right" vertical="center"/>
    </xf>
    <xf numFmtId="183" fontId="21" fillId="0" borderId="0" xfId="90" applyNumberFormat="1" applyFont="1" applyFill="1"/>
    <xf numFmtId="0" fontId="36" fillId="0" borderId="0" xfId="72" applyFont="1" applyFill="1" applyAlignment="1">
      <alignment horizontal="left" vertical="center" wrapText="1"/>
    </xf>
    <xf numFmtId="186" fontId="21" fillId="0" borderId="0" xfId="90" applyNumberFormat="1" applyFont="1" applyFill="1"/>
    <xf numFmtId="0" fontId="21" fillId="2" borderId="0" xfId="87" applyFont="1" applyFill="1" applyAlignment="1">
      <alignment vertical="center"/>
    </xf>
    <xf numFmtId="184" fontId="21" fillId="2" borderId="0" xfId="87" applyNumberFormat="1" applyFont="1" applyFill="1"/>
    <xf numFmtId="181" fontId="21" fillId="2" borderId="0" xfId="87" applyNumberFormat="1" applyFont="1" applyFill="1"/>
    <xf numFmtId="176" fontId="21" fillId="2" borderId="0" xfId="87" applyNumberFormat="1" applyFont="1" applyFill="1"/>
    <xf numFmtId="188" fontId="21" fillId="2" borderId="0" xfId="87" applyNumberFormat="1" applyFont="1" applyFill="1"/>
    <xf numFmtId="183" fontId="21" fillId="2" borderId="0" xfId="87" applyNumberFormat="1" applyFont="1" applyFill="1" applyAlignment="1">
      <alignment vertical="center"/>
    </xf>
    <xf numFmtId="186" fontId="21" fillId="2" borderId="0" xfId="87" applyNumberFormat="1" applyFont="1" applyFill="1"/>
    <xf numFmtId="0" fontId="21" fillId="2" borderId="0" xfId="87" applyFont="1" applyFill="1"/>
    <xf numFmtId="184" fontId="4" fillId="2" borderId="0" xfId="72" applyNumberFormat="1" applyFont="1" applyFill="1" applyAlignment="1">
      <alignment horizontal="left" vertical="center"/>
    </xf>
    <xf numFmtId="184" fontId="22" fillId="2" borderId="0" xfId="72" applyNumberFormat="1" applyFont="1" applyFill="1" applyAlignment="1">
      <alignment horizontal="center" vertical="center"/>
    </xf>
    <xf numFmtId="0" fontId="25" fillId="2" borderId="1" xfId="87" applyFont="1" applyFill="1" applyBorder="1" applyAlignment="1">
      <alignment horizontal="center" vertical="center"/>
    </xf>
    <xf numFmtId="184" fontId="25" fillId="2" borderId="1" xfId="86" applyNumberFormat="1" applyFont="1" applyFill="1" applyBorder="1" applyAlignment="1" applyProtection="1">
      <alignment horizontal="center" vertical="center" wrapText="1"/>
      <protection locked="0"/>
    </xf>
    <xf numFmtId="181" fontId="25" fillId="2" borderId="1" xfId="86" applyNumberFormat="1" applyFont="1" applyFill="1" applyBorder="1" applyAlignment="1" applyProtection="1">
      <alignment horizontal="center" vertical="center" wrapText="1"/>
      <protection locked="0"/>
    </xf>
    <xf numFmtId="188" fontId="25" fillId="2" borderId="1" xfId="86" applyNumberFormat="1" applyFont="1" applyFill="1" applyBorder="1" applyAlignment="1" applyProtection="1">
      <alignment horizontal="center" vertical="center" wrapText="1"/>
      <protection locked="0"/>
    </xf>
    <xf numFmtId="181" fontId="57" fillId="2" borderId="1" xfId="72" applyNumberFormat="1" applyFont="1" applyFill="1" applyBorder="1">
      <alignment vertical="center"/>
    </xf>
    <xf numFmtId="0" fontId="57" fillId="2" borderId="1" xfId="72" applyFont="1" applyFill="1" applyBorder="1">
      <alignment vertical="center"/>
    </xf>
    <xf numFmtId="188" fontId="25" fillId="2" borderId="1" xfId="87" applyNumberFormat="1" applyFont="1" applyFill="1" applyBorder="1" applyAlignment="1">
      <alignment horizontal="right" vertical="center"/>
    </xf>
    <xf numFmtId="0" fontId="25" fillId="2" borderId="1" xfId="87" applyFont="1" applyFill="1" applyBorder="1" applyAlignment="1">
      <alignment horizontal="left" vertical="center"/>
    </xf>
    <xf numFmtId="184" fontId="57" fillId="2" borderId="1" xfId="72" applyNumberFormat="1" applyFont="1" applyFill="1" applyBorder="1">
      <alignment vertical="center"/>
    </xf>
    <xf numFmtId="188" fontId="57" fillId="2" borderId="1" xfId="72" applyNumberFormat="1" applyFont="1" applyFill="1" applyBorder="1" applyAlignment="1">
      <alignment horizontal="right" vertical="center"/>
    </xf>
    <xf numFmtId="0" fontId="24" fillId="2" borderId="1" xfId="72" applyFont="1" applyFill="1" applyBorder="1" applyAlignment="1">
      <alignment vertical="center"/>
    </xf>
    <xf numFmtId="184" fontId="24" fillId="2" borderId="1" xfId="72" applyNumberFormat="1" applyFont="1" applyFill="1" applyBorder="1" applyAlignment="1">
      <alignment horizontal="right" vertical="center"/>
    </xf>
    <xf numFmtId="181" fontId="24" fillId="2" borderId="1" xfId="72" applyNumberFormat="1" applyFont="1" applyFill="1" applyBorder="1" applyAlignment="1">
      <alignment horizontal="right" vertical="center"/>
    </xf>
    <xf numFmtId="177" fontId="24" fillId="2" borderId="1" xfId="72" applyNumberFormat="1" applyFont="1" applyFill="1" applyBorder="1" applyAlignment="1">
      <alignment horizontal="right" vertical="center"/>
    </xf>
    <xf numFmtId="188" fontId="24" fillId="2" borderId="1" xfId="72" applyNumberFormat="1" applyFont="1" applyFill="1" applyBorder="1" applyAlignment="1">
      <alignment horizontal="right" vertical="center"/>
    </xf>
    <xf numFmtId="184" fontId="28" fillId="2" borderId="1" xfId="0" applyNumberFormat="1" applyFont="1" applyFill="1" applyBorder="1" applyAlignment="1" applyProtection="1">
      <alignment vertical="center"/>
    </xf>
    <xf numFmtId="184" fontId="24" fillId="2" borderId="1" xfId="72" applyNumberFormat="1" applyFont="1" applyFill="1" applyBorder="1" applyAlignment="1">
      <alignment vertical="center"/>
    </xf>
    <xf numFmtId="177" fontId="24" fillId="2" borderId="1" xfId="72" applyNumberFormat="1" applyFont="1" applyFill="1" applyBorder="1" applyAlignment="1">
      <alignment vertical="center"/>
    </xf>
    <xf numFmtId="186" fontId="57" fillId="2" borderId="1" xfId="72" applyNumberFormat="1" applyFont="1" applyFill="1" applyBorder="1">
      <alignment vertical="center"/>
    </xf>
    <xf numFmtId="188" fontId="53" fillId="2" borderId="1" xfId="72" applyNumberFormat="1" applyFont="1" applyFill="1" applyBorder="1" applyAlignment="1">
      <alignment horizontal="right" vertical="center"/>
    </xf>
    <xf numFmtId="184" fontId="31" fillId="2" borderId="1" xfId="0" applyNumberFormat="1" applyFont="1" applyFill="1" applyBorder="1" applyAlignment="1">
      <alignment horizontal="right" vertical="center"/>
    </xf>
    <xf numFmtId="184" fontId="31" fillId="2" borderId="1" xfId="87" applyNumberFormat="1" applyFont="1" applyFill="1" applyBorder="1" applyAlignment="1">
      <alignment horizontal="right" vertical="center"/>
    </xf>
    <xf numFmtId="181" fontId="31" fillId="2" borderId="1" xfId="87" applyNumberFormat="1" applyFont="1" applyFill="1" applyBorder="1" applyAlignment="1">
      <alignment horizontal="right" vertical="center"/>
    </xf>
    <xf numFmtId="176" fontId="31" fillId="2" borderId="1" xfId="87" applyNumberFormat="1" applyFont="1" applyFill="1" applyBorder="1" applyAlignment="1">
      <alignment horizontal="right" vertical="center"/>
    </xf>
    <xf numFmtId="188" fontId="21" fillId="2" borderId="1" xfId="87" applyNumberFormat="1" applyFont="1" applyFill="1" applyBorder="1"/>
    <xf numFmtId="188" fontId="31" fillId="2" borderId="1" xfId="87" applyNumberFormat="1" applyFont="1" applyFill="1" applyBorder="1" applyAlignment="1">
      <alignment horizontal="right"/>
    </xf>
    <xf numFmtId="0" fontId="35" fillId="2" borderId="1" xfId="75" applyFont="1" applyFill="1" applyBorder="1" applyAlignment="1">
      <alignment vertical="center"/>
    </xf>
    <xf numFmtId="0" fontId="35" fillId="2" borderId="1" xfId="75" applyFont="1" applyFill="1" applyBorder="1" applyAlignment="1">
      <alignment vertical="center" wrapText="1"/>
    </xf>
    <xf numFmtId="0" fontId="21" fillId="2" borderId="1" xfId="87" applyFont="1" applyFill="1" applyBorder="1"/>
    <xf numFmtId="184" fontId="21" fillId="2" borderId="1" xfId="87" applyNumberFormat="1" applyFont="1" applyFill="1" applyBorder="1"/>
    <xf numFmtId="181" fontId="21" fillId="2" borderId="1" xfId="87" applyNumberFormat="1" applyFont="1" applyFill="1" applyBorder="1"/>
    <xf numFmtId="0" fontId="0" fillId="2" borderId="0" xfId="72" applyFill="1" applyAlignment="1">
      <alignment horizontal="left" vertical="center" wrapText="1"/>
    </xf>
    <xf numFmtId="184" fontId="0" fillId="2" borderId="0" xfId="72" applyNumberFormat="1" applyFill="1" applyAlignment="1">
      <alignment horizontal="left" vertical="center" wrapText="1"/>
    </xf>
    <xf numFmtId="181" fontId="4" fillId="2" borderId="0" xfId="72" applyNumberFormat="1" applyFont="1" applyFill="1" applyAlignment="1">
      <alignment horizontal="left" vertical="center"/>
    </xf>
    <xf numFmtId="186" fontId="4" fillId="2" borderId="0" xfId="72" applyNumberFormat="1" applyFont="1" applyFill="1" applyAlignment="1">
      <alignment horizontal="left" vertical="center"/>
    </xf>
    <xf numFmtId="188" fontId="4" fillId="2" borderId="0" xfId="72" applyNumberFormat="1" applyFont="1" applyFill="1" applyAlignment="1">
      <alignment horizontal="left" vertical="center"/>
    </xf>
    <xf numFmtId="181" fontId="0" fillId="2" borderId="0" xfId="72" applyNumberFormat="1" applyFill="1" applyBorder="1" applyAlignment="1">
      <alignment horizontal="center" vertical="center"/>
    </xf>
    <xf numFmtId="184" fontId="0" fillId="2" borderId="0" xfId="72" applyNumberFormat="1" applyFill="1" applyBorder="1" applyAlignment="1">
      <alignment horizontal="center" vertical="center"/>
    </xf>
    <xf numFmtId="186" fontId="0" fillId="2" borderId="0" xfId="72" applyNumberFormat="1" applyFill="1" applyBorder="1" applyAlignment="1">
      <alignment horizontal="center" vertical="center"/>
    </xf>
    <xf numFmtId="188" fontId="28" fillId="2" borderId="0" xfId="0" applyNumberFormat="1" applyFont="1" applyFill="1" applyBorder="1" applyAlignment="1" applyProtection="1">
      <alignment horizontal="right" vertical="center"/>
    </xf>
    <xf numFmtId="186" fontId="25" fillId="2" borderId="1" xfId="86" applyNumberFormat="1" applyFont="1" applyFill="1" applyBorder="1" applyAlignment="1" applyProtection="1">
      <alignment horizontal="center" vertical="center" wrapText="1"/>
      <protection locked="0"/>
    </xf>
    <xf numFmtId="186" fontId="24" fillId="2" borderId="1" xfId="72" applyNumberFormat="1" applyFont="1" applyFill="1" applyBorder="1" applyAlignment="1">
      <alignment horizontal="right" vertical="center"/>
    </xf>
    <xf numFmtId="186" fontId="24" fillId="2" borderId="1" xfId="72" applyNumberFormat="1" applyFont="1" applyFill="1" applyBorder="1" applyAlignment="1">
      <alignment vertical="center"/>
    </xf>
    <xf numFmtId="186" fontId="31" fillId="2" borderId="1" xfId="87" applyNumberFormat="1" applyFont="1" applyFill="1" applyBorder="1" applyAlignment="1">
      <alignment horizontal="right" vertical="center"/>
    </xf>
    <xf numFmtId="0" fontId="0" fillId="0" borderId="0" xfId="91" applyFill="1" applyAlignment="1">
      <alignment horizontal="left" vertical="center" indent="2"/>
    </xf>
    <xf numFmtId="0" fontId="36" fillId="0" borderId="0" xfId="72" applyFont="1" applyFill="1" applyBorder="1" applyAlignment="1">
      <alignment horizontal="left" vertical="center" indent="2"/>
    </xf>
    <xf numFmtId="177" fontId="58" fillId="0" borderId="0" xfId="0" applyNumberFormat="1" applyFont="1" applyFill="1" applyBorder="1" applyAlignment="1" applyProtection="1">
      <alignment horizontal="right" vertical="center"/>
      <protection locked="0"/>
    </xf>
    <xf numFmtId="177" fontId="37" fillId="0" borderId="1" xfId="91" applyNumberFormat="1" applyFont="1" applyFill="1" applyBorder="1">
      <alignment vertical="center"/>
    </xf>
    <xf numFmtId="0" fontId="24" fillId="2" borderId="4" xfId="91" applyFont="1" applyFill="1" applyBorder="1" applyAlignment="1">
      <alignment horizontal="left" vertical="center" indent="1"/>
    </xf>
    <xf numFmtId="0" fontId="24" fillId="0" borderId="7" xfId="91" applyFont="1" applyFill="1" applyBorder="1" applyAlignment="1">
      <alignment horizontal="left" vertical="center" wrapText="1"/>
    </xf>
    <xf numFmtId="176" fontId="38" fillId="0" borderId="4" xfId="86" applyNumberFormat="1" applyFont="1" applyFill="1" applyBorder="1" applyAlignment="1" applyProtection="1">
      <alignment horizontal="center" vertical="center" wrapText="1"/>
      <protection locked="0"/>
    </xf>
    <xf numFmtId="176" fontId="43" fillId="0" borderId="1" xfId="72" applyNumberFormat="1" applyFont="1" applyFill="1" applyBorder="1">
      <alignment vertical="center"/>
    </xf>
    <xf numFmtId="0" fontId="28" fillId="0" borderId="4" xfId="0" applyFont="1" applyFill="1" applyBorder="1" applyAlignment="1">
      <alignment horizontal="left" vertical="center"/>
    </xf>
    <xf numFmtId="0" fontId="28" fillId="0" borderId="3" xfId="0" applyFont="1" applyFill="1" applyBorder="1" applyAlignment="1">
      <alignment horizontal="left" vertical="center"/>
    </xf>
    <xf numFmtId="176" fontId="28" fillId="2" borderId="1" xfId="72" applyNumberFormat="1" applyFont="1" applyFill="1" applyBorder="1">
      <alignment vertical="center"/>
    </xf>
    <xf numFmtId="185" fontId="28" fillId="2" borderId="4" xfId="0" applyNumberFormat="1" applyFont="1" applyFill="1" applyBorder="1" applyAlignment="1">
      <alignment horizontal="center" vertical="center"/>
    </xf>
    <xf numFmtId="185" fontId="28" fillId="2" borderId="3" xfId="0" applyNumberFormat="1" applyFont="1" applyFill="1" applyBorder="1" applyAlignment="1">
      <alignment horizontal="center" vertical="center"/>
    </xf>
    <xf numFmtId="0" fontId="28" fillId="2" borderId="4" xfId="0" applyFont="1" applyFill="1" applyBorder="1" applyAlignment="1">
      <alignment horizontal="left" vertical="center"/>
    </xf>
    <xf numFmtId="0" fontId="28" fillId="2" borderId="3" xfId="0" applyFont="1" applyFill="1" applyBorder="1" applyAlignment="1">
      <alignment horizontal="left" vertical="center"/>
    </xf>
    <xf numFmtId="0" fontId="37" fillId="2" borderId="4" xfId="72" applyFont="1" applyFill="1" applyBorder="1" applyAlignment="1">
      <alignment horizontal="left" vertical="center"/>
    </xf>
    <xf numFmtId="0" fontId="37" fillId="2" borderId="3" xfId="72" applyFont="1" applyFill="1" applyBorder="1" applyAlignment="1">
      <alignment horizontal="left" vertical="center"/>
    </xf>
    <xf numFmtId="185" fontId="28" fillId="2" borderId="1" xfId="0" applyNumberFormat="1" applyFont="1" applyFill="1" applyBorder="1" applyAlignment="1">
      <alignment horizontal="center" vertical="center"/>
    </xf>
    <xf numFmtId="0" fontId="37" fillId="2" borderId="1" xfId="72" applyFont="1" applyFill="1" applyBorder="1" applyAlignment="1">
      <alignment horizontal="left" vertical="center"/>
    </xf>
    <xf numFmtId="176" fontId="28" fillId="2" borderId="1" xfId="72" applyNumberFormat="1" applyFont="1" applyFill="1" applyBorder="1" applyAlignment="1">
      <alignment horizontal="right" vertical="center"/>
    </xf>
    <xf numFmtId="181" fontId="21" fillId="0" borderId="0" xfId="93" applyNumberFormat="1" applyFont="1" applyFill="1" applyAlignment="1">
      <alignment horizontal="right"/>
    </xf>
    <xf numFmtId="184" fontId="21" fillId="0" borderId="0" xfId="93" applyNumberFormat="1" applyFont="1" applyFill="1"/>
    <xf numFmtId="0" fontId="0" fillId="0" borderId="6" xfId="72" applyFill="1" applyBorder="1" applyAlignment="1">
      <alignment vertical="center"/>
    </xf>
    <xf numFmtId="181" fontId="0" fillId="0" borderId="6" xfId="72" applyNumberFormat="1" applyFill="1" applyBorder="1" applyAlignment="1">
      <alignment vertical="center"/>
    </xf>
    <xf numFmtId="184" fontId="24" fillId="0" borderId="0" xfId="72" applyNumberFormat="1" applyFont="1" applyFill="1" applyBorder="1" applyAlignment="1">
      <alignment horizontal="right" vertical="center"/>
    </xf>
    <xf numFmtId="181" fontId="25" fillId="0" borderId="1" xfId="93" applyNumberFormat="1" applyFont="1" applyFill="1" applyBorder="1" applyAlignment="1">
      <alignment horizontal="center" vertical="center"/>
    </xf>
    <xf numFmtId="184" fontId="25" fillId="0" borderId="1" xfId="93" applyNumberFormat="1" applyFont="1" applyFill="1" applyBorder="1" applyAlignment="1">
      <alignment horizontal="center" vertical="center"/>
    </xf>
    <xf numFmtId="181" fontId="57" fillId="0" borderId="1" xfId="72" applyNumberFormat="1" applyFont="1" applyFill="1" applyBorder="1">
      <alignment vertical="center"/>
    </xf>
    <xf numFmtId="184" fontId="57" fillId="0" borderId="1" xfId="72" applyNumberFormat="1" applyFont="1" applyFill="1" applyBorder="1">
      <alignment vertical="center"/>
    </xf>
    <xf numFmtId="181" fontId="24" fillId="0" borderId="1" xfId="72" applyNumberFormat="1" applyFont="1" applyFill="1" applyBorder="1">
      <alignment vertical="center"/>
    </xf>
    <xf numFmtId="184" fontId="24" fillId="0" borderId="1" xfId="72" applyNumberFormat="1" applyFont="1" applyFill="1" applyBorder="1">
      <alignment vertical="center"/>
    </xf>
    <xf numFmtId="177" fontId="21" fillId="0" borderId="0" xfId="93" applyNumberFormat="1" applyFont="1" applyFill="1"/>
    <xf numFmtId="0" fontId="24" fillId="0" borderId="1" xfId="72" applyFont="1" applyFill="1" applyBorder="1" applyAlignment="1">
      <alignment vertical="center"/>
    </xf>
    <xf numFmtId="181" fontId="24" fillId="0" borderId="1" xfId="72" applyNumberFormat="1" applyFont="1" applyFill="1" applyBorder="1" applyAlignment="1">
      <alignment vertical="center"/>
    </xf>
    <xf numFmtId="184" fontId="24" fillId="2" borderId="1" xfId="72" applyNumberFormat="1" applyFont="1" applyFill="1" applyBorder="1">
      <alignment vertical="center"/>
    </xf>
    <xf numFmtId="184" fontId="21" fillId="0" borderId="1" xfId="93" applyNumberFormat="1" applyFont="1" applyFill="1" applyBorder="1"/>
    <xf numFmtId="0" fontId="36" fillId="2" borderId="7" xfId="72" applyFont="1" applyFill="1" applyBorder="1" applyAlignment="1">
      <alignment horizontal="left" vertical="center" wrapText="1"/>
    </xf>
    <xf numFmtId="184" fontId="36" fillId="2" borderId="7" xfId="72" applyNumberFormat="1" applyFont="1" applyFill="1" applyBorder="1" applyAlignment="1">
      <alignment horizontal="left" vertical="center" wrapText="1"/>
    </xf>
    <xf numFmtId="0" fontId="36" fillId="0" borderId="0" xfId="72" applyFont="1" applyFill="1" applyBorder="1" applyAlignment="1">
      <alignment horizontal="left" vertical="center" wrapText="1"/>
    </xf>
    <xf numFmtId="184" fontId="36" fillId="0" borderId="0" xfId="72" applyNumberFormat="1" applyFont="1" applyFill="1" applyBorder="1" applyAlignment="1">
      <alignment horizontal="left" vertical="center" wrapText="1"/>
    </xf>
    <xf numFmtId="186" fontId="59" fillId="2" borderId="0" xfId="0" applyNumberFormat="1" applyFont="1" applyFill="1" applyAlignment="1">
      <alignment vertical="center"/>
    </xf>
    <xf numFmtId="0" fontId="42" fillId="0" borderId="0" xfId="0" applyFont="1" applyFill="1" applyBorder="1" applyAlignment="1">
      <alignment vertical="center"/>
    </xf>
    <xf numFmtId="0" fontId="41" fillId="0" borderId="0" xfId="0" applyFont="1" applyFill="1" applyBorder="1" applyAlignment="1">
      <alignment vertical="center"/>
    </xf>
    <xf numFmtId="186" fontId="60" fillId="2" borderId="0" xfId="72" applyNumberFormat="1" applyFont="1" applyFill="1" applyAlignment="1">
      <alignment horizontal="center" vertical="center"/>
    </xf>
    <xf numFmtId="0" fontId="0" fillId="0" borderId="6" xfId="72" applyFill="1" applyBorder="1" applyAlignment="1">
      <alignment horizontal="right"/>
    </xf>
    <xf numFmtId="186" fontId="61" fillId="2" borderId="1" xfId="93" applyNumberFormat="1" applyFont="1" applyFill="1" applyBorder="1" applyAlignment="1">
      <alignment horizontal="center" vertical="center"/>
    </xf>
    <xf numFmtId="0" fontId="38" fillId="0" borderId="1" xfId="103" applyFont="1" applyFill="1" applyBorder="1" applyAlignment="1" applyProtection="1">
      <alignment horizontal="left" vertical="center" wrapText="1"/>
      <protection locked="0"/>
    </xf>
    <xf numFmtId="186" fontId="31" fillId="2" borderId="1" xfId="9" applyNumberFormat="1" applyFont="1" applyFill="1" applyBorder="1" applyAlignment="1" applyProtection="1">
      <alignment horizontal="right" vertical="center"/>
    </xf>
    <xf numFmtId="186" fontId="31" fillId="2" borderId="1" xfId="0" applyNumberFormat="1" applyFont="1" applyFill="1" applyBorder="1" applyAlignment="1" applyProtection="1">
      <alignment horizontal="right" vertical="center"/>
    </xf>
    <xf numFmtId="0" fontId="0" fillId="0" borderId="7" xfId="72" applyFill="1" applyBorder="1" applyAlignment="1">
      <alignment vertical="center" wrapText="1"/>
    </xf>
    <xf numFmtId="49" fontId="19" fillId="0" borderId="0" xfId="0" applyNumberFormat="1" applyFont="1" applyAlignment="1">
      <alignment horizontal="left" vertical="top" wrapText="1"/>
    </xf>
    <xf numFmtId="49" fontId="20" fillId="0" borderId="0" xfId="0" applyNumberFormat="1" applyFont="1" applyAlignment="1">
      <alignment horizontal="left" vertical="top" wrapText="1"/>
    </xf>
    <xf numFmtId="0" fontId="0" fillId="0" borderId="0" xfId="72" applyFill="1" applyAlignment="1">
      <alignment horizontal="left" vertical="center"/>
    </xf>
    <xf numFmtId="0" fontId="0" fillId="0" borderId="0" xfId="72" applyFill="1">
      <alignment vertical="center"/>
    </xf>
    <xf numFmtId="186" fontId="0" fillId="0" borderId="0" xfId="72" applyNumberFormat="1" applyFill="1">
      <alignment vertical="center"/>
    </xf>
    <xf numFmtId="188" fontId="0" fillId="0" borderId="0" xfId="72" applyNumberFormat="1" applyFill="1">
      <alignment vertical="center"/>
    </xf>
    <xf numFmtId="182" fontId="4" fillId="0" borderId="0" xfId="72" applyNumberFormat="1" applyFont="1" applyFill="1" applyAlignment="1">
      <alignment horizontal="left" vertical="center"/>
    </xf>
    <xf numFmtId="0" fontId="62" fillId="0" borderId="0" xfId="72" applyFont="1" applyFill="1" applyAlignment="1">
      <alignment horizontal="center" vertical="center"/>
    </xf>
    <xf numFmtId="184" fontId="62" fillId="0" borderId="0" xfId="72" applyNumberFormat="1" applyFont="1" applyFill="1" applyAlignment="1">
      <alignment horizontal="center" vertical="center"/>
    </xf>
    <xf numFmtId="182" fontId="62" fillId="0" borderId="0" xfId="72" applyNumberFormat="1" applyFont="1" applyFill="1" applyAlignment="1">
      <alignment horizontal="center" vertical="center"/>
    </xf>
    <xf numFmtId="0" fontId="63" fillId="0" borderId="0" xfId="72" applyFont="1" applyFill="1" applyAlignment="1">
      <alignment horizontal="center" vertical="center"/>
    </xf>
    <xf numFmtId="186" fontId="63" fillId="0" borderId="0" xfId="72" applyNumberFormat="1" applyFont="1" applyFill="1" applyAlignment="1">
      <alignment horizontal="center" vertical="center"/>
    </xf>
    <xf numFmtId="188" fontId="63" fillId="0" borderId="0" xfId="72" applyNumberFormat="1" applyFont="1" applyFill="1" applyAlignment="1">
      <alignment horizontal="center" vertical="center"/>
    </xf>
    <xf numFmtId="186" fontId="25" fillId="4" borderId="1" xfId="72" applyNumberFormat="1" applyFont="1" applyFill="1" applyBorder="1" applyAlignment="1">
      <alignment horizontal="center" vertical="center" wrapText="1"/>
    </xf>
    <xf numFmtId="186" fontId="40" fillId="3" borderId="1" xfId="76" applyNumberFormat="1" applyFont="1" applyFill="1" applyBorder="1">
      <alignment vertical="center"/>
    </xf>
    <xf numFmtId="188" fontId="40" fillId="3" borderId="1" xfId="72" applyNumberFormat="1" applyFont="1" applyFill="1" applyBorder="1">
      <alignment vertical="center"/>
    </xf>
    <xf numFmtId="0" fontId="25" fillId="2" borderId="1" xfId="103" applyFont="1" applyFill="1" applyBorder="1" applyAlignment="1" applyProtection="1">
      <alignment horizontal="left" vertical="center" wrapText="1"/>
      <protection locked="0"/>
    </xf>
    <xf numFmtId="186" fontId="35" fillId="3" borderId="1" xfId="76" applyNumberFormat="1" applyFont="1" applyFill="1" applyBorder="1" applyAlignment="1">
      <alignment horizontal="right" vertical="center"/>
    </xf>
    <xf numFmtId="186" fontId="35" fillId="2" borderId="1" xfId="76" applyNumberFormat="1" applyFont="1" applyFill="1" applyBorder="1" applyAlignment="1">
      <alignment horizontal="right" vertical="center"/>
    </xf>
    <xf numFmtId="186" fontId="35" fillId="0" borderId="1" xfId="76" applyNumberFormat="1" applyFont="1" applyFill="1" applyBorder="1" applyAlignment="1">
      <alignment horizontal="right" vertical="center"/>
    </xf>
    <xf numFmtId="0" fontId="35" fillId="2" borderId="1" xfId="76" applyFont="1" applyFill="1" applyBorder="1" applyAlignment="1">
      <alignment vertical="center"/>
    </xf>
    <xf numFmtId="186" fontId="0" fillId="0" borderId="1" xfId="76" applyNumberFormat="1" applyFill="1" applyBorder="1">
      <alignment vertical="center"/>
    </xf>
    <xf numFmtId="186" fontId="35" fillId="3" borderId="1" xfId="72" applyNumberFormat="1" applyFont="1" applyFill="1" applyBorder="1" applyAlignment="1">
      <alignment vertical="center"/>
    </xf>
    <xf numFmtId="186" fontId="35" fillId="3" borderId="1" xfId="72" applyNumberFormat="1" applyFont="1" applyFill="1" applyBorder="1" applyAlignment="1">
      <alignment horizontal="right" vertical="center"/>
    </xf>
    <xf numFmtId="0" fontId="0" fillId="2" borderId="1" xfId="72" applyFont="1" applyFill="1" applyBorder="1" applyAlignment="1">
      <alignment vertical="center"/>
    </xf>
    <xf numFmtId="186" fontId="0" fillId="3" borderId="1" xfId="72" applyNumberFormat="1" applyFill="1" applyBorder="1">
      <alignment vertical="center"/>
    </xf>
    <xf numFmtId="186" fontId="0" fillId="2" borderId="1" xfId="76" applyNumberFormat="1" applyFont="1" applyFill="1" applyBorder="1" applyAlignment="1">
      <alignment vertical="center"/>
    </xf>
    <xf numFmtId="186" fontId="0" fillId="2" borderId="1" xfId="72" applyNumberFormat="1" applyFont="1" applyFill="1" applyBorder="1" applyAlignment="1">
      <alignment vertical="center"/>
    </xf>
    <xf numFmtId="186" fontId="53" fillId="2" borderId="1" xfId="72" applyNumberFormat="1" applyFont="1" applyFill="1" applyBorder="1" applyAlignment="1">
      <alignment horizontal="right" vertical="center"/>
    </xf>
    <xf numFmtId="186" fontId="35" fillId="2" borderId="1" xfId="75" applyNumberFormat="1" applyFont="1" applyFill="1" applyBorder="1">
      <alignment vertical="center"/>
    </xf>
    <xf numFmtId="186" fontId="24" fillId="2" borderId="1" xfId="72" applyNumberFormat="1" applyFont="1" applyFill="1" applyBorder="1">
      <alignment vertical="center"/>
    </xf>
    <xf numFmtId="186" fontId="35" fillId="3" borderId="1" xfId="76" applyNumberFormat="1" applyFont="1" applyFill="1" applyBorder="1">
      <alignment vertical="center"/>
    </xf>
    <xf numFmtId="0" fontId="0" fillId="2" borderId="1" xfId="72" applyFill="1" applyBorder="1">
      <alignment vertical="center"/>
    </xf>
    <xf numFmtId="188" fontId="0" fillId="2" borderId="1" xfId="72" applyNumberFormat="1" applyFill="1" applyBorder="1">
      <alignment vertical="center"/>
    </xf>
    <xf numFmtId="0" fontId="0" fillId="2" borderId="7" xfId="72" applyFont="1" applyFill="1" applyBorder="1" applyAlignment="1">
      <alignment horizontal="left" vertical="center" wrapText="1"/>
    </xf>
    <xf numFmtId="184" fontId="0" fillId="2" borderId="7" xfId="72" applyNumberFormat="1" applyFont="1" applyFill="1" applyBorder="1" applyAlignment="1">
      <alignment horizontal="left" vertical="center" wrapText="1"/>
    </xf>
    <xf numFmtId="182" fontId="0" fillId="2" borderId="7" xfId="72" applyNumberFormat="1" applyFont="1" applyFill="1" applyBorder="1" applyAlignment="1">
      <alignment horizontal="left" vertical="center" wrapText="1"/>
    </xf>
    <xf numFmtId="188" fontId="35" fillId="2" borderId="0" xfId="76" applyNumberFormat="1" applyFont="1" applyFill="1" applyBorder="1" applyAlignment="1">
      <alignment horizontal="right" vertical="center"/>
    </xf>
    <xf numFmtId="0" fontId="35" fillId="2" borderId="1" xfId="76" applyFont="1" applyFill="1" applyBorder="1">
      <alignment vertical="center"/>
    </xf>
    <xf numFmtId="185" fontId="35" fillId="2" borderId="1" xfId="76" applyNumberFormat="1" applyFont="1" applyFill="1" applyBorder="1" applyAlignment="1">
      <alignment horizontal="right" vertical="center"/>
    </xf>
    <xf numFmtId="186" fontId="35" fillId="3" borderId="1" xfId="72" applyNumberFormat="1" applyFont="1" applyFill="1" applyBorder="1">
      <alignment vertical="center"/>
    </xf>
    <xf numFmtId="186" fontId="0" fillId="2" borderId="1" xfId="76" applyNumberFormat="1" applyFill="1" applyBorder="1">
      <alignment vertical="center"/>
    </xf>
    <xf numFmtId="180" fontId="64" fillId="0" borderId="0" xfId="80" applyNumberFormat="1" applyFont="1" applyBorder="1" applyAlignment="1">
      <alignment vertical="center"/>
    </xf>
    <xf numFmtId="41" fontId="65" fillId="2" borderId="0" xfId="48" applyFont="1" applyFill="1" applyBorder="1" applyAlignment="1">
      <alignment vertical="center"/>
    </xf>
    <xf numFmtId="41" fontId="65" fillId="0" borderId="0" xfId="48" applyFont="1" applyFill="1" applyBorder="1" applyAlignment="1">
      <alignment vertical="center"/>
    </xf>
    <xf numFmtId="180" fontId="64" fillId="0" borderId="0" xfId="80" applyNumberFormat="1" applyFont="1" applyAlignment="1">
      <alignment vertical="center"/>
    </xf>
    <xf numFmtId="181" fontId="64" fillId="0" borderId="0" xfId="48" applyNumberFormat="1" applyFont="1" applyAlignment="1">
      <alignment vertical="center"/>
    </xf>
    <xf numFmtId="188" fontId="64" fillId="0" borderId="0" xfId="80" applyNumberFormat="1" applyFont="1" applyAlignment="1">
      <alignment vertical="center"/>
    </xf>
    <xf numFmtId="0" fontId="4" fillId="0" borderId="0" xfId="72" applyFont="1" applyFill="1" applyAlignment="1">
      <alignment vertical="center"/>
    </xf>
    <xf numFmtId="181" fontId="4" fillId="0" borderId="0" xfId="72" applyNumberFormat="1" applyFont="1" applyFill="1" applyAlignment="1">
      <alignment vertical="center"/>
    </xf>
    <xf numFmtId="188" fontId="4" fillId="0" borderId="0" xfId="72" applyNumberFormat="1" applyFont="1" applyFill="1" applyAlignment="1">
      <alignment vertical="center"/>
    </xf>
    <xf numFmtId="180" fontId="66" fillId="3" borderId="0" xfId="80" applyNumberFormat="1" applyFont="1" applyFill="1" applyAlignment="1" applyProtection="1">
      <alignment horizontal="center" vertical="center"/>
    </xf>
    <xf numFmtId="184" fontId="66" fillId="3" borderId="0" xfId="80" applyNumberFormat="1" applyFont="1" applyFill="1" applyAlignment="1" applyProtection="1">
      <alignment horizontal="center" vertical="center"/>
    </xf>
    <xf numFmtId="188" fontId="66" fillId="3" borderId="0" xfId="80" applyNumberFormat="1" applyFont="1" applyFill="1" applyAlignment="1" applyProtection="1">
      <alignment horizontal="center" vertical="center"/>
    </xf>
    <xf numFmtId="181" fontId="64" fillId="0" borderId="0" xfId="48" applyNumberFormat="1" applyFont="1" applyFill="1" applyBorder="1" applyAlignment="1" applyProtection="1">
      <alignment horizontal="center" vertical="center"/>
    </xf>
    <xf numFmtId="188" fontId="33" fillId="3" borderId="0" xfId="80" applyNumberFormat="1" applyFont="1" applyFill="1" applyBorder="1" applyAlignment="1" applyProtection="1">
      <alignment horizontal="right" vertical="center"/>
    </xf>
    <xf numFmtId="180" fontId="67" fillId="3" borderId="1" xfId="93" applyNumberFormat="1" applyFont="1" applyFill="1" applyBorder="1" applyAlignment="1" applyProtection="1">
      <alignment horizontal="center" vertical="center"/>
    </xf>
    <xf numFmtId="181" fontId="67" fillId="3" borderId="1" xfId="48" applyNumberFormat="1" applyFont="1" applyFill="1" applyBorder="1" applyAlignment="1" applyProtection="1">
      <alignment horizontal="center" vertical="center"/>
    </xf>
    <xf numFmtId="188" fontId="67" fillId="2" borderId="1" xfId="80" applyNumberFormat="1" applyFont="1" applyFill="1" applyBorder="1" applyAlignment="1">
      <alignment horizontal="center" vertical="center" wrapText="1"/>
    </xf>
    <xf numFmtId="180" fontId="25" fillId="3" borderId="1" xfId="93" applyNumberFormat="1" applyFont="1" applyFill="1" applyBorder="1" applyAlignment="1" applyProtection="1">
      <alignment horizontal="left" vertical="center" wrapText="1"/>
    </xf>
    <xf numFmtId="185" fontId="43" fillId="3" borderId="1" xfId="48" applyNumberFormat="1" applyFont="1" applyFill="1" applyBorder="1" applyAlignment="1" applyProtection="1">
      <alignment horizontal="right" vertical="center"/>
    </xf>
    <xf numFmtId="181" fontId="30" fillId="2" borderId="1" xfId="48" applyNumberFormat="1" applyFont="1" applyFill="1" applyBorder="1" applyAlignment="1" applyProtection="1">
      <alignment horizontal="right" vertical="center"/>
    </xf>
    <xf numFmtId="188" fontId="43" fillId="3" borderId="1" xfId="80" applyNumberFormat="1" applyFont="1" applyFill="1" applyBorder="1" applyAlignment="1" applyProtection="1">
      <alignment horizontal="right" vertical="center"/>
    </xf>
    <xf numFmtId="180" fontId="31" fillId="0" borderId="1" xfId="93" applyNumberFormat="1" applyFont="1" applyFill="1" applyBorder="1" applyAlignment="1" applyProtection="1">
      <alignment horizontal="left" vertical="center" wrapText="1" indent="2"/>
    </xf>
    <xf numFmtId="185" fontId="28" fillId="3" borderId="1" xfId="48" applyNumberFormat="1" applyFont="1" applyFill="1" applyBorder="1" applyAlignment="1" applyProtection="1">
      <alignment horizontal="right" vertical="center"/>
    </xf>
    <xf numFmtId="185" fontId="43" fillId="3" borderId="1" xfId="80" applyNumberFormat="1" applyFont="1" applyFill="1" applyBorder="1" applyAlignment="1" applyProtection="1">
      <alignment horizontal="right" vertical="center"/>
    </xf>
    <xf numFmtId="180" fontId="28" fillId="0" borderId="1" xfId="93" applyNumberFormat="1" applyFont="1" applyFill="1" applyBorder="1" applyAlignment="1" applyProtection="1">
      <alignment horizontal="left" vertical="center" wrapText="1" indent="2"/>
    </xf>
    <xf numFmtId="43" fontId="65" fillId="0" borderId="0" xfId="48" applyNumberFormat="1" applyFont="1" applyFill="1" applyBorder="1" applyAlignment="1">
      <alignment vertical="center"/>
    </xf>
    <xf numFmtId="180" fontId="25" fillId="0" borderId="1" xfId="93" applyNumberFormat="1" applyFont="1" applyFill="1" applyBorder="1" applyAlignment="1" applyProtection="1">
      <alignment horizontal="left" vertical="center" wrapText="1"/>
    </xf>
    <xf numFmtId="180" fontId="25" fillId="5" borderId="1" xfId="93" applyNumberFormat="1" applyFont="1" applyFill="1" applyBorder="1" applyAlignment="1" applyProtection="1">
      <alignment horizontal="left" vertical="center" wrapText="1"/>
    </xf>
    <xf numFmtId="188" fontId="64" fillId="0" borderId="0" xfId="48" applyNumberFormat="1" applyFont="1" applyAlignment="1">
      <alignment vertical="center"/>
    </xf>
    <xf numFmtId="181" fontId="64" fillId="2" borderId="0" xfId="48" applyNumberFormat="1" applyFont="1" applyFill="1" applyAlignment="1">
      <alignment vertical="center"/>
    </xf>
    <xf numFmtId="188" fontId="64" fillId="2" borderId="0" xfId="80" applyNumberFormat="1" applyFont="1" applyFill="1" applyAlignment="1">
      <alignment vertical="center"/>
    </xf>
    <xf numFmtId="0" fontId="53" fillId="0" borderId="0" xfId="72" applyFont="1" applyFill="1" applyAlignment="1">
      <alignment vertical="center"/>
    </xf>
    <xf numFmtId="182" fontId="66" fillId="3" borderId="0" xfId="80" applyNumberFormat="1" applyFont="1" applyFill="1" applyAlignment="1" applyProtection="1">
      <alignment horizontal="center" vertical="center"/>
    </xf>
    <xf numFmtId="181" fontId="64" fillId="2" borderId="0" xfId="48" applyNumberFormat="1" applyFont="1" applyFill="1" applyBorder="1" applyAlignment="1" applyProtection="1">
      <alignment horizontal="center" vertical="center"/>
    </xf>
    <xf numFmtId="188" fontId="33" fillId="2" borderId="0" xfId="80" applyNumberFormat="1" applyFont="1" applyFill="1" applyBorder="1" applyAlignment="1" applyProtection="1">
      <alignment horizontal="right" vertical="center"/>
    </xf>
    <xf numFmtId="181" fontId="67" fillId="2" borderId="1" xfId="48" applyNumberFormat="1" applyFont="1" applyFill="1" applyBorder="1" applyAlignment="1" applyProtection="1">
      <alignment horizontal="center" vertical="center"/>
    </xf>
    <xf numFmtId="186" fontId="43" fillId="3" borderId="1" xfId="48" applyNumberFormat="1" applyFont="1" applyFill="1" applyBorder="1" applyAlignment="1" applyProtection="1">
      <alignment horizontal="right" vertical="center"/>
    </xf>
    <xf numFmtId="180" fontId="31" fillId="0" borderId="1" xfId="93" applyNumberFormat="1" applyFont="1" applyFill="1" applyBorder="1" applyAlignment="1" applyProtection="1">
      <alignment horizontal="left" vertical="center" wrapText="1" indent="1"/>
    </xf>
    <xf numFmtId="186" fontId="28" fillId="3" borderId="1" xfId="48" applyNumberFormat="1" applyFont="1" applyFill="1" applyBorder="1" applyAlignment="1" applyProtection="1">
      <alignment horizontal="right" vertical="center"/>
    </xf>
    <xf numFmtId="180" fontId="31" fillId="0" borderId="1" xfId="93" applyNumberFormat="1" applyFont="1" applyFill="1" applyBorder="1" applyAlignment="1" applyProtection="1">
      <alignment horizontal="left" vertical="center" wrapText="1"/>
    </xf>
    <xf numFmtId="180" fontId="36" fillId="0" borderId="7" xfId="80" applyNumberFormat="1" applyFont="1" applyBorder="1" applyAlignment="1">
      <alignment horizontal="left" vertical="center" wrapText="1"/>
    </xf>
    <xf numFmtId="184" fontId="36" fillId="0" borderId="7" xfId="80" applyNumberFormat="1" applyFont="1" applyBorder="1" applyAlignment="1">
      <alignment horizontal="left" vertical="center"/>
    </xf>
    <xf numFmtId="182" fontId="36" fillId="0" borderId="7" xfId="80" applyNumberFormat="1" applyFont="1" applyBorder="1" applyAlignment="1">
      <alignment horizontal="left" vertical="center"/>
    </xf>
    <xf numFmtId="188" fontId="64" fillId="0" borderId="0" xfId="80" applyNumberFormat="1" applyFont="1" applyBorder="1" applyAlignment="1">
      <alignment vertical="center"/>
    </xf>
    <xf numFmtId="186" fontId="64" fillId="0" borderId="0" xfId="80" applyNumberFormat="1" applyFont="1" applyBorder="1" applyAlignment="1">
      <alignment vertical="center"/>
    </xf>
    <xf numFmtId="180" fontId="66" fillId="3" borderId="0" xfId="80" applyNumberFormat="1" applyFont="1" applyFill="1" applyAlignment="1" applyProtection="1" quotePrefix="1">
      <alignment horizontal="center" vertical="center"/>
    </xf>
  </cellXfs>
  <cellStyles count="12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百分比" xfId="13" builtinId="5"/>
    <cellStyle name="已访问的超链接" xfId="14" builtinId="9"/>
    <cellStyle name="百分比 2" xfId="15"/>
    <cellStyle name="注释" xfId="16" builtinId="10"/>
    <cellStyle name="常规 6" xfId="17"/>
    <cellStyle name="60% - 强调文字颜色 2" xfId="18" builtinId="36"/>
    <cellStyle name="标题 4" xfId="19" builtinId="19"/>
    <cellStyle name="警告文本" xfId="20" builtinId="11"/>
    <cellStyle name="标题" xfId="21" builtinId="15"/>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输出 2" xfId="45"/>
    <cellStyle name="40% - 强调文字颜色 2" xfId="46" builtinId="35"/>
    <cellStyle name="强调文字颜色 3" xfId="47" builtinId="37"/>
    <cellStyle name="千位分隔[0] 2" xfId="48"/>
    <cellStyle name="强调文字颜色 4" xfId="49" builtinId="41"/>
    <cellStyle name="千位分隔[0] 3" xfId="50"/>
    <cellStyle name="20% - 强调文字颜色 4" xfId="51" builtinId="42"/>
    <cellStyle name="40% - 强调文字颜色 4" xfId="52" builtinId="43"/>
    <cellStyle name="强调文字颜色 5" xfId="53" builtinId="45"/>
    <cellStyle name="千位分隔[0] 4" xfId="54"/>
    <cellStyle name="常规 2 2" xfId="55"/>
    <cellStyle name="40% - 强调文字颜色 5" xfId="56" builtinId="47"/>
    <cellStyle name="60% - 强调文字颜色 5" xfId="57" builtinId="48"/>
    <cellStyle name="强调文字颜色 6" xfId="58" builtinId="49"/>
    <cellStyle name="千位分隔[0] 5" xfId="59"/>
    <cellStyle name="常规 10" xfId="60"/>
    <cellStyle name="40% - 强调文字颜色 6" xfId="61" builtinId="51"/>
    <cellStyle name="适中 2" xfId="62"/>
    <cellStyle name="常规 10 2" xfId="63"/>
    <cellStyle name="60% - 强调文字颜色 6" xfId="64" builtinId="52"/>
    <cellStyle name="标题 2 2" xfId="65"/>
    <cellStyle name="标题 3 2" xfId="66"/>
    <cellStyle name="标题 4 2" xfId="67"/>
    <cellStyle name="差 2" xfId="68"/>
    <cellStyle name="常规 11" xfId="69"/>
    <cellStyle name="常规 13" xfId="70"/>
    <cellStyle name="常规 14" xfId="71"/>
    <cellStyle name="常规 2" xfId="72"/>
    <cellStyle name="常规 2 2 2" xfId="73"/>
    <cellStyle name="常规 2 2 3" xfId="74"/>
    <cellStyle name="常规 2 3" xfId="75"/>
    <cellStyle name="常规 2 3 2" xfId="76"/>
    <cellStyle name="常规 2 4" xfId="77"/>
    <cellStyle name="千位分隔[0] 3 2" xfId="78"/>
    <cellStyle name="常规 2 5" xfId="79"/>
    <cellStyle name="常规 2 6" xfId="80"/>
    <cellStyle name="常规 2 6 2" xfId="81"/>
    <cellStyle name="常规 2 7" xfId="82"/>
    <cellStyle name="输入 2" xfId="83"/>
    <cellStyle name="常规 2 8" xfId="84"/>
    <cellStyle name="常规 2 9" xfId="85"/>
    <cellStyle name="常规_2007人代会数据 2" xfId="86"/>
    <cellStyle name="常规 3" xfId="87"/>
    <cellStyle name="常规 3 2" xfId="88"/>
    <cellStyle name="常规 3 2 2" xfId="89"/>
    <cellStyle name="常规 3 3" xfId="90"/>
    <cellStyle name="常规 3 4" xfId="91"/>
    <cellStyle name="常规 3 5" xfId="92"/>
    <cellStyle name="常规 4" xfId="93"/>
    <cellStyle name="常规 4 2" xfId="94"/>
    <cellStyle name="常规 4 2 2" xfId="95"/>
    <cellStyle name="常规 4 2 3" xfId="96"/>
    <cellStyle name="常规 4 3" xfId="97"/>
    <cellStyle name="常规 5" xfId="98"/>
    <cellStyle name="注释 2" xfId="99"/>
    <cellStyle name="常规 6 2" xfId="100"/>
    <cellStyle name="常规 7" xfId="101"/>
    <cellStyle name="常规 8" xfId="102"/>
    <cellStyle name="常规 9" xfId="103"/>
    <cellStyle name="好 2" xfId="104"/>
    <cellStyle name="汇总 2" xfId="105"/>
    <cellStyle name="检查单元格 2" xfId="106"/>
    <cellStyle name="解释性文本 2" xfId="107"/>
    <cellStyle name="警告文本 2" xfId="108"/>
    <cellStyle name="链接单元格 2" xfId="109"/>
    <cellStyle name="千位分隔 2" xfId="110"/>
    <cellStyle name="千位分隔 2 2" xfId="111"/>
    <cellStyle name="千位分隔 2 3" xfId="112"/>
    <cellStyle name="千位分隔 2 3 2 2 2" xfId="113"/>
    <cellStyle name="千位分隔 2 3 2 2 2 2" xfId="114"/>
    <cellStyle name="千位分隔 2 3 2 2 2 3" xfId="115"/>
    <cellStyle name="千位分隔 2 4 2" xfId="116"/>
    <cellStyle name="千位分隔[0] 6" xfId="117"/>
    <cellStyle name="千位分隔[0] 6 2" xfId="118"/>
    <cellStyle name="千位分隔[0] 7" xfId="119"/>
    <cellStyle name="样式 1" xfId="120"/>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J27"/>
  <sheetViews>
    <sheetView showZeros="0" topLeftCell="A5" workbookViewId="0">
      <selection activeCell="F12" sqref="F12"/>
    </sheetView>
  </sheetViews>
  <sheetFormatPr defaultColWidth="9" defaultRowHeight="20.45" customHeight="1"/>
  <cols>
    <col min="1" max="1" width="44.25" style="507" customWidth="1"/>
    <col min="2" max="2" width="31.8796296296296" style="507" hidden="1" customWidth="1"/>
    <col min="3" max="3" width="23.3796296296296" style="533" customWidth="1"/>
    <col min="4" max="4" width="23.3796296296296" style="534" customWidth="1"/>
    <col min="5" max="5" width="9" style="504"/>
    <col min="6" max="6" width="29.75" style="507" customWidth="1"/>
    <col min="7" max="16384" width="9" style="507"/>
  </cols>
  <sheetData>
    <row r="1" s="465" customFormat="1" ht="27.75" customHeight="1" spans="1:6">
      <c r="A1" s="510" t="s">
        <v>0</v>
      </c>
      <c r="B1" s="510"/>
      <c r="C1" s="511"/>
      <c r="D1" s="512"/>
      <c r="E1" s="535"/>
      <c r="F1" s="535"/>
    </row>
    <row r="2" s="504" customFormat="1" ht="25.2" spans="1:4">
      <c r="A2" s="549" t="s">
        <v>1</v>
      </c>
      <c r="B2" s="513"/>
      <c r="C2" s="514"/>
      <c r="D2" s="536"/>
    </row>
    <row r="3" s="504" customFormat="1" ht="23.25" customHeight="1" spans="1:4">
      <c r="A3" s="507"/>
      <c r="B3" s="507"/>
      <c r="C3" s="537"/>
      <c r="D3" s="538" t="s">
        <v>2</v>
      </c>
    </row>
    <row r="4" s="504" customFormat="1" ht="23.25" customHeight="1" spans="1:4">
      <c r="A4" s="518" t="s">
        <v>3</v>
      </c>
      <c r="B4" s="518" t="s">
        <v>4</v>
      </c>
      <c r="C4" s="539" t="s">
        <v>5</v>
      </c>
      <c r="D4" s="520" t="s">
        <v>6</v>
      </c>
    </row>
    <row r="5" s="504" customFormat="1" ht="23.25" customHeight="1" spans="1:9">
      <c r="A5" s="521" t="s">
        <v>7</v>
      </c>
      <c r="B5" s="540">
        <f>B6+B22</f>
        <v>1717.29</v>
      </c>
      <c r="C5" s="523">
        <f>SUM(C6,C22)</f>
        <v>1485.35</v>
      </c>
      <c r="D5" s="524">
        <f>ROUND((C5-B5)/B5,3)*100</f>
        <v>-13.5</v>
      </c>
      <c r="I5" s="547"/>
    </row>
    <row r="6" s="504" customFormat="1" ht="23.25" customHeight="1" spans="1:9">
      <c r="A6" s="530" t="s">
        <v>8</v>
      </c>
      <c r="B6" s="540">
        <f>SUM(B7:B21)</f>
        <v>1704.49</v>
      </c>
      <c r="C6" s="523">
        <f>SUM(C7:C21)</f>
        <v>1472.73</v>
      </c>
      <c r="D6" s="524">
        <f t="shared" ref="D6:D23" si="0">ROUND((C6-B6)/B6,3)*100</f>
        <v>-13.6</v>
      </c>
      <c r="I6" s="547"/>
    </row>
    <row r="7" s="504" customFormat="1" ht="23.25" customHeight="1" spans="1:10">
      <c r="A7" s="541" t="s">
        <v>9</v>
      </c>
      <c r="B7" s="542">
        <v>850.73</v>
      </c>
      <c r="C7" s="271">
        <v>651.02</v>
      </c>
      <c r="D7" s="524">
        <f t="shared" si="0"/>
        <v>-23.5</v>
      </c>
      <c r="I7" s="547"/>
      <c r="J7" s="548"/>
    </row>
    <row r="8" s="504" customFormat="1" ht="23.25" customHeight="1" spans="1:9">
      <c r="A8" s="541" t="s">
        <v>10</v>
      </c>
      <c r="B8" s="542">
        <v>49.11</v>
      </c>
      <c r="C8" s="271">
        <v>66.69</v>
      </c>
      <c r="D8" s="524">
        <f t="shared" si="0"/>
        <v>35.8</v>
      </c>
      <c r="I8" s="547"/>
    </row>
    <row r="9" s="504" customFormat="1" ht="23.25" customHeight="1" spans="1:9">
      <c r="A9" s="541" t="s">
        <v>11</v>
      </c>
      <c r="B9" s="542">
        <v>45.52</v>
      </c>
      <c r="C9" s="271">
        <v>26.91</v>
      </c>
      <c r="D9" s="524">
        <f t="shared" si="0"/>
        <v>-40.9</v>
      </c>
      <c r="I9" s="547"/>
    </row>
    <row r="10" s="504" customFormat="1" ht="23.25" customHeight="1" spans="1:9">
      <c r="A10" s="541" t="s">
        <v>12</v>
      </c>
      <c r="B10" s="542">
        <v>252.48</v>
      </c>
      <c r="C10" s="271">
        <v>278.18</v>
      </c>
      <c r="D10" s="524">
        <f t="shared" si="0"/>
        <v>10.2</v>
      </c>
      <c r="I10" s="547"/>
    </row>
    <row r="11" s="504" customFormat="1" ht="23.25" customHeight="1" spans="1:9">
      <c r="A11" s="541" t="s">
        <v>13</v>
      </c>
      <c r="B11" s="542">
        <v>275.27</v>
      </c>
      <c r="C11" s="271">
        <v>139.95</v>
      </c>
      <c r="D11" s="524">
        <f t="shared" si="0"/>
        <v>-49.2</v>
      </c>
      <c r="I11" s="547"/>
    </row>
    <row r="12" s="504" customFormat="1" ht="23.25" customHeight="1" spans="1:9">
      <c r="A12" s="541" t="s">
        <v>14</v>
      </c>
      <c r="B12" s="542">
        <v>34.64</v>
      </c>
      <c r="C12" s="271">
        <v>148.3</v>
      </c>
      <c r="D12" s="524">
        <f t="shared" si="0"/>
        <v>328.1</v>
      </c>
      <c r="I12" s="547"/>
    </row>
    <row r="13" s="504" customFormat="1" ht="23.25" customHeight="1" spans="1:9">
      <c r="A13" s="541" t="s">
        <v>15</v>
      </c>
      <c r="B13" s="542">
        <v>31.19</v>
      </c>
      <c r="C13" s="271">
        <v>45.9</v>
      </c>
      <c r="D13" s="524">
        <f t="shared" si="0"/>
        <v>47.2</v>
      </c>
      <c r="I13" s="547"/>
    </row>
    <row r="14" s="504" customFormat="1" ht="23.25" customHeight="1" spans="1:9">
      <c r="A14" s="541" t="s">
        <v>16</v>
      </c>
      <c r="B14" s="542">
        <v>122.96</v>
      </c>
      <c r="C14" s="271">
        <v>101.68</v>
      </c>
      <c r="D14" s="524">
        <f t="shared" si="0"/>
        <v>-17.3</v>
      </c>
      <c r="I14" s="547"/>
    </row>
    <row r="15" s="504" customFormat="1" ht="23.25" customHeight="1" spans="1:9">
      <c r="A15" s="541" t="s">
        <v>17</v>
      </c>
      <c r="B15" s="542">
        <v>3.18</v>
      </c>
      <c r="C15" s="271">
        <v>0.89</v>
      </c>
      <c r="D15" s="524">
        <f t="shared" si="0"/>
        <v>-72</v>
      </c>
      <c r="I15" s="547"/>
    </row>
    <row r="16" s="504" customFormat="1" ht="23.25" customHeight="1" spans="1:9">
      <c r="A16" s="541" t="s">
        <v>18</v>
      </c>
      <c r="B16" s="542"/>
      <c r="C16" s="271"/>
      <c r="D16" s="524"/>
      <c r="I16" s="547"/>
    </row>
    <row r="17" s="504" customFormat="1" ht="23.25" customHeight="1" spans="1:9">
      <c r="A17" s="541" t="s">
        <v>19</v>
      </c>
      <c r="B17" s="542"/>
      <c r="C17" s="271"/>
      <c r="D17" s="524"/>
      <c r="I17" s="547"/>
    </row>
    <row r="18" s="504" customFormat="1" ht="23.25" customHeight="1" spans="1:9">
      <c r="A18" s="541" t="s">
        <v>20</v>
      </c>
      <c r="B18" s="542">
        <v>28.04</v>
      </c>
      <c r="C18" s="271">
        <v>3.3</v>
      </c>
      <c r="D18" s="524">
        <f t="shared" si="0"/>
        <v>-88.2</v>
      </c>
      <c r="I18" s="547"/>
    </row>
    <row r="19" s="504" customFormat="1" ht="23.25" customHeight="1" spans="1:9">
      <c r="A19" s="541" t="s">
        <v>21</v>
      </c>
      <c r="B19" s="542">
        <v>11.37</v>
      </c>
      <c r="C19" s="271">
        <v>9.91</v>
      </c>
      <c r="D19" s="524">
        <f t="shared" si="0"/>
        <v>-12.8</v>
      </c>
      <c r="I19" s="547"/>
    </row>
    <row r="20" s="504" customFormat="1" ht="23.25" customHeight="1" spans="1:9">
      <c r="A20" s="541" t="s">
        <v>22</v>
      </c>
      <c r="B20" s="542"/>
      <c r="C20" s="271"/>
      <c r="D20" s="524"/>
      <c r="I20" s="547"/>
    </row>
    <row r="21" s="504" customFormat="1" ht="23.25" customHeight="1" spans="1:9">
      <c r="A21" s="541" t="s">
        <v>23</v>
      </c>
      <c r="B21" s="542"/>
      <c r="C21" s="271"/>
      <c r="D21" s="524"/>
      <c r="I21" s="547"/>
    </row>
    <row r="22" s="504" customFormat="1" ht="23.25" customHeight="1" spans="1:9">
      <c r="A22" s="530" t="s">
        <v>24</v>
      </c>
      <c r="B22" s="540">
        <v>12.8</v>
      </c>
      <c r="C22" s="523">
        <v>12.62</v>
      </c>
      <c r="D22" s="524">
        <f t="shared" si="0"/>
        <v>-1.4</v>
      </c>
      <c r="I22" s="547"/>
    </row>
    <row r="23" s="504" customFormat="1" ht="23.25" customHeight="1" spans="1:9">
      <c r="A23" s="521" t="s">
        <v>25</v>
      </c>
      <c r="B23" s="540">
        <v>2269.9</v>
      </c>
      <c r="C23" s="523">
        <f>33.2+505.79</f>
        <v>538.99</v>
      </c>
      <c r="D23" s="524">
        <f t="shared" si="0"/>
        <v>-76.3</v>
      </c>
      <c r="F23" s="507"/>
      <c r="G23" s="507"/>
      <c r="H23" s="507"/>
      <c r="I23" s="547"/>
    </row>
    <row r="24" s="504" customFormat="1" ht="23.25" customHeight="1" spans="1:9">
      <c r="A24" s="543" t="s">
        <v>26</v>
      </c>
      <c r="B24" s="543"/>
      <c r="C24" s="271"/>
      <c r="D24" s="524"/>
      <c r="F24" s="507"/>
      <c r="G24" s="507"/>
      <c r="H24" s="507"/>
      <c r="I24" s="547"/>
    </row>
    <row r="25" s="504" customFormat="1" customHeight="1" spans="1:9">
      <c r="A25" s="530" t="s">
        <v>27</v>
      </c>
      <c r="B25" s="530"/>
      <c r="C25" s="523"/>
      <c r="D25" s="524"/>
      <c r="F25" s="507"/>
      <c r="G25" s="507"/>
      <c r="H25" s="507"/>
      <c r="I25" s="547"/>
    </row>
    <row r="26" s="504" customFormat="1" customHeight="1" spans="1:9">
      <c r="A26" s="530" t="s">
        <v>28</v>
      </c>
      <c r="B26" s="530"/>
      <c r="C26" s="523"/>
      <c r="D26" s="524"/>
      <c r="F26" s="507"/>
      <c r="G26" s="507"/>
      <c r="H26" s="507"/>
      <c r="I26" s="547"/>
    </row>
    <row r="27" ht="20.25" customHeight="1" spans="1:4">
      <c r="A27" s="544" t="s">
        <v>29</v>
      </c>
      <c r="B27" s="544"/>
      <c r="C27" s="545"/>
      <c r="D27" s="546"/>
    </row>
  </sheetData>
  <mergeCells count="2">
    <mergeCell ref="A2:D2"/>
    <mergeCell ref="A27:D27"/>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FF00"/>
    <pageSetUpPr autoPageBreaks="0"/>
  </sheetPr>
  <dimension ref="A1:R39"/>
  <sheetViews>
    <sheetView showZeros="0" workbookViewId="0">
      <selection activeCell="F14" sqref="F14"/>
    </sheetView>
  </sheetViews>
  <sheetFormatPr defaultColWidth="9" defaultRowHeight="20.45" customHeight="1"/>
  <cols>
    <col min="1" max="1" width="38.3796296296296" style="507" customWidth="1"/>
    <col min="2" max="2" width="26" style="507" hidden="1" customWidth="1"/>
    <col min="3" max="3" width="24.1296296296296" style="508" customWidth="1"/>
    <col min="4" max="4" width="17.5" style="509" customWidth="1"/>
    <col min="5" max="5" width="9" style="504"/>
    <col min="6" max="6" width="28.1296296296296" style="507" customWidth="1"/>
    <col min="7" max="7" width="13.75" style="507" customWidth="1"/>
    <col min="8" max="8" width="9" style="507"/>
    <col min="9" max="9" width="15.6296296296296" style="507" customWidth="1"/>
    <col min="10" max="16384" width="9" style="507"/>
  </cols>
  <sheetData>
    <row r="1" s="205" customFormat="1" ht="27.75" customHeight="1" spans="1:18">
      <c r="A1" s="510" t="s">
        <v>30</v>
      </c>
      <c r="B1" s="510"/>
      <c r="C1" s="511"/>
      <c r="D1" s="512"/>
      <c r="E1" s="453"/>
      <c r="F1" s="453"/>
      <c r="G1" s="453"/>
      <c r="H1" s="453"/>
      <c r="I1" s="453"/>
      <c r="J1" s="453"/>
      <c r="K1" s="453"/>
      <c r="L1" s="453"/>
      <c r="M1" s="453"/>
      <c r="N1" s="453"/>
      <c r="O1" s="453"/>
      <c r="P1" s="453"/>
      <c r="Q1" s="453"/>
      <c r="R1" s="453"/>
    </row>
    <row r="2" s="504" customFormat="1" ht="25.2" spans="1:4">
      <c r="A2" s="549" t="s">
        <v>31</v>
      </c>
      <c r="B2" s="513"/>
      <c r="C2" s="514"/>
      <c r="D2" s="515"/>
    </row>
    <row r="3" s="504" customFormat="1" customHeight="1" spans="1:4">
      <c r="A3" s="507"/>
      <c r="B3" s="507"/>
      <c r="C3" s="516"/>
      <c r="D3" s="517" t="s">
        <v>2</v>
      </c>
    </row>
    <row r="4" s="504" customFormat="1" ht="23.25" customHeight="1" spans="1:4">
      <c r="A4" s="518" t="s">
        <v>32</v>
      </c>
      <c r="B4" s="518" t="s">
        <v>33</v>
      </c>
      <c r="C4" s="519" t="s">
        <v>5</v>
      </c>
      <c r="D4" s="520" t="s">
        <v>6</v>
      </c>
    </row>
    <row r="5" s="504" customFormat="1" ht="23.25" customHeight="1" spans="1:4">
      <c r="A5" s="521" t="s">
        <v>34</v>
      </c>
      <c r="B5" s="522">
        <f>SUM(B6:B29)</f>
        <v>5019.55</v>
      </c>
      <c r="C5" s="523">
        <f>SUM(C6:C29)</f>
        <v>4732.36</v>
      </c>
      <c r="D5" s="524">
        <f>ROUND((C5-B5)/B5,4)*100</f>
        <v>-5.72</v>
      </c>
    </row>
    <row r="6" s="504" customFormat="1" ht="23.25" customHeight="1" spans="1:4">
      <c r="A6" s="525" t="s">
        <v>35</v>
      </c>
      <c r="B6" s="526">
        <v>1447.26</v>
      </c>
      <c r="C6" s="274">
        <v>1222.86</v>
      </c>
      <c r="D6" s="524">
        <f t="shared" ref="D6:D30" si="0">ROUND((C6-B6)/B6,4)*100</f>
        <v>-15.51</v>
      </c>
    </row>
    <row r="7" s="504" customFormat="1" ht="23.25" hidden="1" customHeight="1" spans="1:4">
      <c r="A7" s="525" t="s">
        <v>36</v>
      </c>
      <c r="B7" s="526"/>
      <c r="C7" s="271"/>
      <c r="D7" s="527"/>
    </row>
    <row r="8" s="504" customFormat="1" ht="23.25" customHeight="1" spans="1:4">
      <c r="A8" s="525" t="s">
        <v>37</v>
      </c>
      <c r="B8" s="526">
        <v>11.45</v>
      </c>
      <c r="C8" s="274">
        <v>18.48</v>
      </c>
      <c r="D8" s="524">
        <f t="shared" si="0"/>
        <v>61.4</v>
      </c>
    </row>
    <row r="9" s="504" customFormat="1" ht="23.25" hidden="1" customHeight="1" spans="1:4">
      <c r="A9" s="525" t="s">
        <v>38</v>
      </c>
      <c r="B9" s="526"/>
      <c r="C9" s="274"/>
      <c r="D9" s="527"/>
    </row>
    <row r="10" s="504" customFormat="1" ht="23.25" hidden="1" customHeight="1" spans="1:4">
      <c r="A10" s="525" t="s">
        <v>39</v>
      </c>
      <c r="B10" s="526"/>
      <c r="C10" s="274"/>
      <c r="D10" s="527"/>
    </row>
    <row r="11" s="504" customFormat="1" ht="23.25" hidden="1" customHeight="1" spans="1:4">
      <c r="A11" s="525" t="s">
        <v>40</v>
      </c>
      <c r="B11" s="526"/>
      <c r="C11" s="274"/>
      <c r="D11" s="527"/>
    </row>
    <row r="12" s="504" customFormat="1" ht="23.25" customHeight="1" spans="1:4">
      <c r="A12" s="525" t="s">
        <v>41</v>
      </c>
      <c r="B12" s="526">
        <v>165.28</v>
      </c>
      <c r="C12" s="274">
        <v>98.41</v>
      </c>
      <c r="D12" s="524">
        <f t="shared" si="0"/>
        <v>-40.46</v>
      </c>
    </row>
    <row r="13" s="504" customFormat="1" ht="23.25" customHeight="1" spans="1:4">
      <c r="A13" s="525" t="s">
        <v>42</v>
      </c>
      <c r="B13" s="526">
        <v>1154.1</v>
      </c>
      <c r="C13" s="274">
        <v>1179.15</v>
      </c>
      <c r="D13" s="524">
        <f t="shared" si="0"/>
        <v>2.17</v>
      </c>
    </row>
    <row r="14" s="504" customFormat="1" ht="23.25" customHeight="1" spans="1:4">
      <c r="A14" s="525" t="s">
        <v>43</v>
      </c>
      <c r="B14" s="526">
        <v>200.17</v>
      </c>
      <c r="C14" s="274">
        <v>272.73</v>
      </c>
      <c r="D14" s="524">
        <f t="shared" si="0"/>
        <v>36.25</v>
      </c>
    </row>
    <row r="15" s="504" customFormat="1" ht="23.25" customHeight="1" spans="1:4">
      <c r="A15" s="525" t="s">
        <v>44</v>
      </c>
      <c r="B15" s="526">
        <v>12.12</v>
      </c>
      <c r="C15" s="274">
        <v>6.39</v>
      </c>
      <c r="D15" s="524">
        <f t="shared" si="0"/>
        <v>-47.28</v>
      </c>
    </row>
    <row r="16" s="504" customFormat="1" ht="23.25" customHeight="1" spans="1:4">
      <c r="A16" s="525" t="s">
        <v>45</v>
      </c>
      <c r="B16" s="526">
        <v>263.36</v>
      </c>
      <c r="C16" s="274">
        <v>278.69</v>
      </c>
      <c r="D16" s="524">
        <f t="shared" si="0"/>
        <v>5.82</v>
      </c>
    </row>
    <row r="17" s="504" customFormat="1" ht="23.25" customHeight="1" spans="1:4">
      <c r="A17" s="525" t="s">
        <v>46</v>
      </c>
      <c r="B17" s="526">
        <v>901.1</v>
      </c>
      <c r="C17" s="274">
        <v>1083.36</v>
      </c>
      <c r="D17" s="524">
        <f t="shared" si="0"/>
        <v>20.23</v>
      </c>
    </row>
    <row r="18" s="504" customFormat="1" ht="23.25" customHeight="1" spans="1:4">
      <c r="A18" s="525" t="s">
        <v>47</v>
      </c>
      <c r="B18" s="526">
        <v>662.82</v>
      </c>
      <c r="C18" s="274">
        <v>42.16</v>
      </c>
      <c r="D18" s="524">
        <f t="shared" si="0"/>
        <v>-93.64</v>
      </c>
    </row>
    <row r="19" s="504" customFormat="1" ht="23.25" hidden="1" customHeight="1" spans="1:4">
      <c r="A19" s="525" t="s">
        <v>48</v>
      </c>
      <c r="B19" s="526"/>
      <c r="C19" s="274"/>
      <c r="D19" s="527"/>
    </row>
    <row r="20" s="504" customFormat="1" ht="23.25" hidden="1" customHeight="1" spans="1:4">
      <c r="A20" s="525" t="s">
        <v>49</v>
      </c>
      <c r="B20" s="526"/>
      <c r="C20" s="274"/>
      <c r="D20" s="527"/>
    </row>
    <row r="21" s="504" customFormat="1" ht="23.25" hidden="1" customHeight="1" spans="1:4">
      <c r="A21" s="525" t="s">
        <v>50</v>
      </c>
      <c r="B21" s="526"/>
      <c r="C21" s="274"/>
      <c r="D21" s="527"/>
    </row>
    <row r="22" s="504" customFormat="1" ht="23.25" hidden="1" customHeight="1" spans="1:4">
      <c r="A22" s="525" t="s">
        <v>51</v>
      </c>
      <c r="B22" s="526"/>
      <c r="C22" s="274"/>
      <c r="D22" s="527"/>
    </row>
    <row r="23" s="505" customFormat="1" ht="23.25" hidden="1" customHeight="1" spans="1:4">
      <c r="A23" s="525" t="s">
        <v>52</v>
      </c>
      <c r="B23" s="526"/>
      <c r="C23" s="274"/>
      <c r="D23" s="527"/>
    </row>
    <row r="24" s="505" customFormat="1" ht="23.25" customHeight="1" spans="1:4">
      <c r="A24" s="525" t="s">
        <v>53</v>
      </c>
      <c r="B24" s="526">
        <v>144.06</v>
      </c>
      <c r="C24" s="274">
        <v>453.16</v>
      </c>
      <c r="D24" s="524">
        <f t="shared" si="0"/>
        <v>214.56</v>
      </c>
    </row>
    <row r="25" s="505" customFormat="1" ht="23.25" hidden="1" customHeight="1" spans="1:4">
      <c r="A25" s="525" t="s">
        <v>54</v>
      </c>
      <c r="B25" s="526"/>
      <c r="C25" s="274"/>
      <c r="D25" s="527"/>
    </row>
    <row r="26" s="505" customFormat="1" ht="23.25" customHeight="1" spans="1:4">
      <c r="A26" s="528" t="s">
        <v>55</v>
      </c>
      <c r="B26" s="526">
        <v>6.99</v>
      </c>
      <c r="C26" s="274">
        <v>76.97</v>
      </c>
      <c r="D26" s="524">
        <f t="shared" si="0"/>
        <v>1001.14</v>
      </c>
    </row>
    <row r="27" s="505" customFormat="1" ht="23.25" hidden="1" customHeight="1" spans="1:8">
      <c r="A27" s="525" t="s">
        <v>56</v>
      </c>
      <c r="B27" s="526">
        <v>50.84</v>
      </c>
      <c r="C27" s="274"/>
      <c r="D27" s="527">
        <f t="shared" si="0"/>
        <v>-100</v>
      </c>
      <c r="F27" s="529"/>
      <c r="G27" s="506"/>
      <c r="H27" s="506"/>
    </row>
    <row r="28" s="506" customFormat="1" ht="23.25" hidden="1" customHeight="1" spans="1:9">
      <c r="A28" s="525" t="s">
        <v>57</v>
      </c>
      <c r="B28" s="526"/>
      <c r="C28" s="274"/>
      <c r="D28" s="527"/>
      <c r="F28" s="505"/>
      <c r="G28" s="505"/>
      <c r="H28" s="505"/>
      <c r="I28" s="505"/>
    </row>
    <row r="29" s="506" customFormat="1" ht="23.25" hidden="1" customHeight="1" spans="1:4">
      <c r="A29" s="525" t="s">
        <v>58</v>
      </c>
      <c r="B29" s="526"/>
      <c r="C29" s="274"/>
      <c r="D29" s="527"/>
    </row>
    <row r="30" s="506" customFormat="1" ht="23.25" customHeight="1" spans="1:9">
      <c r="A30" s="530" t="s">
        <v>59</v>
      </c>
      <c r="B30" s="522">
        <v>2145.98</v>
      </c>
      <c r="C30" s="523">
        <v>623.51</v>
      </c>
      <c r="D30" s="524">
        <f t="shared" si="0"/>
        <v>-70.95</v>
      </c>
      <c r="F30" s="529"/>
      <c r="I30" s="529"/>
    </row>
    <row r="31" s="505" customFormat="1" ht="23.25" hidden="1" customHeight="1" spans="1:9">
      <c r="A31" s="530" t="s">
        <v>60</v>
      </c>
      <c r="B31" s="531"/>
      <c r="C31" s="523"/>
      <c r="D31" s="527"/>
      <c r="F31" s="506"/>
      <c r="G31" s="506"/>
      <c r="H31" s="506"/>
      <c r="I31" s="506"/>
    </row>
    <row r="32" s="505" customFormat="1" ht="23.25" hidden="1" customHeight="1" spans="1:4">
      <c r="A32" s="530" t="s">
        <v>61</v>
      </c>
      <c r="B32" s="531"/>
      <c r="C32" s="523"/>
      <c r="D32" s="527"/>
    </row>
    <row r="33" s="505" customFormat="1" ht="24.6" customHeight="1" spans="1:4">
      <c r="A33" s="507"/>
      <c r="B33" s="507"/>
      <c r="C33" s="508"/>
      <c r="D33" s="509"/>
    </row>
    <row r="34" s="505" customFormat="1" ht="24.6" customHeight="1" spans="1:4">
      <c r="A34" s="507"/>
      <c r="B34" s="507"/>
      <c r="C34" s="508"/>
      <c r="D34" s="532"/>
    </row>
    <row r="35" s="504" customFormat="1" ht="24.6" customHeight="1" spans="1:9">
      <c r="A35" s="507"/>
      <c r="B35" s="507"/>
      <c r="C35" s="508"/>
      <c r="D35" s="509"/>
      <c r="F35" s="505"/>
      <c r="G35" s="505"/>
      <c r="H35" s="505"/>
      <c r="I35" s="505"/>
    </row>
    <row r="36" s="505" customFormat="1" customHeight="1" spans="1:9">
      <c r="A36" s="507"/>
      <c r="B36" s="507"/>
      <c r="C36" s="508"/>
      <c r="D36" s="509"/>
      <c r="F36" s="504"/>
      <c r="G36" s="504"/>
      <c r="H36" s="504"/>
      <c r="I36" s="504"/>
    </row>
    <row r="37" s="505" customFormat="1" customHeight="1" spans="1:4">
      <c r="A37" s="507"/>
      <c r="B37" s="507"/>
      <c r="C37" s="508"/>
      <c r="D37" s="509"/>
    </row>
    <row r="38" s="505" customFormat="1" customHeight="1" spans="1:4">
      <c r="A38" s="507"/>
      <c r="B38" s="507"/>
      <c r="C38" s="508"/>
      <c r="D38" s="509"/>
    </row>
    <row r="39" customHeight="1" spans="6:9">
      <c r="F39" s="505"/>
      <c r="G39" s="505"/>
      <c r="H39" s="505"/>
      <c r="I39" s="505"/>
    </row>
  </sheetData>
  <autoFilter ref="A4:R32">
    <filterColumn colId="2">
      <customFilters>
        <customFilter operator="notEqual" val=""/>
      </customFilters>
    </filterColumn>
    <extLst/>
  </autoFilter>
  <mergeCells count="1">
    <mergeCell ref="A2:D2"/>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P45"/>
  <sheetViews>
    <sheetView showZeros="0" topLeftCell="C1" workbookViewId="0">
      <selection activeCell="S9" sqref="S9"/>
    </sheetView>
  </sheetViews>
  <sheetFormatPr defaultColWidth="9" defaultRowHeight="21.95" customHeight="1"/>
  <cols>
    <col min="1" max="1" width="29.1296296296296" style="465" customWidth="1"/>
    <col min="2" max="2" width="29.1296296296296" style="465" hidden="1" customWidth="1"/>
    <col min="3" max="3" width="11.8796296296296" style="466" customWidth="1"/>
    <col min="4" max="4" width="11.8796296296296" style="466" hidden="1" customWidth="1"/>
    <col min="5" max="5" width="11.8796296296296" style="466" customWidth="1"/>
    <col min="6" max="6" width="12.1296296296296" style="466" customWidth="1"/>
    <col min="7" max="7" width="9.25" style="466" customWidth="1"/>
    <col min="8" max="8" width="11.75" style="467" customWidth="1"/>
    <col min="9" max="9" width="31.1296296296296" style="465" customWidth="1"/>
    <col min="10" max="10" width="17.5" style="465" hidden="1" customWidth="1"/>
    <col min="11" max="11" width="11.8796296296296" style="466" customWidth="1"/>
    <col min="12" max="12" width="11.8796296296296" style="466" hidden="1" customWidth="1"/>
    <col min="13" max="13" width="11.8796296296296" style="466" customWidth="1"/>
    <col min="14" max="14" width="12.1296296296296" style="466" customWidth="1"/>
    <col min="15" max="15" width="9.25" style="466" customWidth="1"/>
    <col min="16" max="16" width="11.75" style="467" customWidth="1"/>
    <col min="17" max="256" width="9" style="465"/>
    <col min="257" max="257" width="4.87962962962963" style="465" customWidth="1"/>
    <col min="258" max="258" width="30.6296296296296" style="465" customWidth="1"/>
    <col min="259" max="259" width="17" style="465" customWidth="1"/>
    <col min="260" max="260" width="13.5" style="465" customWidth="1"/>
    <col min="261" max="261" width="32.1296296296296" style="465" customWidth="1"/>
    <col min="262" max="262" width="15.5" style="465" customWidth="1"/>
    <col min="263" max="263" width="12.25" style="465" customWidth="1"/>
    <col min="264" max="512" width="9" style="465"/>
    <col min="513" max="513" width="4.87962962962963" style="465" customWidth="1"/>
    <col min="514" max="514" width="30.6296296296296" style="465" customWidth="1"/>
    <col min="515" max="515" width="17" style="465" customWidth="1"/>
    <col min="516" max="516" width="13.5" style="465" customWidth="1"/>
    <col min="517" max="517" width="32.1296296296296" style="465" customWidth="1"/>
    <col min="518" max="518" width="15.5" style="465" customWidth="1"/>
    <col min="519" max="519" width="12.25" style="465" customWidth="1"/>
    <col min="520" max="768" width="9" style="465"/>
    <col min="769" max="769" width="4.87962962962963" style="465" customWidth="1"/>
    <col min="770" max="770" width="30.6296296296296" style="465" customWidth="1"/>
    <col min="771" max="771" width="17" style="465" customWidth="1"/>
    <col min="772" max="772" width="13.5" style="465" customWidth="1"/>
    <col min="773" max="773" width="32.1296296296296" style="465" customWidth="1"/>
    <col min="774" max="774" width="15.5" style="465" customWidth="1"/>
    <col min="775" max="775" width="12.25" style="465" customWidth="1"/>
    <col min="776" max="1024" width="9" style="465"/>
    <col min="1025" max="1025" width="4.87962962962963" style="465" customWidth="1"/>
    <col min="1026" max="1026" width="30.6296296296296" style="465" customWidth="1"/>
    <col min="1027" max="1027" width="17" style="465" customWidth="1"/>
    <col min="1028" max="1028" width="13.5" style="465" customWidth="1"/>
    <col min="1029" max="1029" width="32.1296296296296" style="465" customWidth="1"/>
    <col min="1030" max="1030" width="15.5" style="465" customWidth="1"/>
    <col min="1031" max="1031" width="12.25" style="465" customWidth="1"/>
    <col min="1032" max="1280" width="9" style="465"/>
    <col min="1281" max="1281" width="4.87962962962963" style="465" customWidth="1"/>
    <col min="1282" max="1282" width="30.6296296296296" style="465" customWidth="1"/>
    <col min="1283" max="1283" width="17" style="465" customWidth="1"/>
    <col min="1284" max="1284" width="13.5" style="465" customWidth="1"/>
    <col min="1285" max="1285" width="32.1296296296296" style="465" customWidth="1"/>
    <col min="1286" max="1286" width="15.5" style="465" customWidth="1"/>
    <col min="1287" max="1287" width="12.25" style="465" customWidth="1"/>
    <col min="1288" max="1536" width="9" style="465"/>
    <col min="1537" max="1537" width="4.87962962962963" style="465" customWidth="1"/>
    <col min="1538" max="1538" width="30.6296296296296" style="465" customWidth="1"/>
    <col min="1539" max="1539" width="17" style="465" customWidth="1"/>
    <col min="1540" max="1540" width="13.5" style="465" customWidth="1"/>
    <col min="1541" max="1541" width="32.1296296296296" style="465" customWidth="1"/>
    <col min="1542" max="1542" width="15.5" style="465" customWidth="1"/>
    <col min="1543" max="1543" width="12.25" style="465" customWidth="1"/>
    <col min="1544" max="1792" width="9" style="465"/>
    <col min="1793" max="1793" width="4.87962962962963" style="465" customWidth="1"/>
    <col min="1794" max="1794" width="30.6296296296296" style="465" customWidth="1"/>
    <col min="1795" max="1795" width="17" style="465" customWidth="1"/>
    <col min="1796" max="1796" width="13.5" style="465" customWidth="1"/>
    <col min="1797" max="1797" width="32.1296296296296" style="465" customWidth="1"/>
    <col min="1798" max="1798" width="15.5" style="465" customWidth="1"/>
    <col min="1799" max="1799" width="12.25" style="465" customWidth="1"/>
    <col min="1800" max="2048" width="9" style="465"/>
    <col min="2049" max="2049" width="4.87962962962963" style="465" customWidth="1"/>
    <col min="2050" max="2050" width="30.6296296296296" style="465" customWidth="1"/>
    <col min="2051" max="2051" width="17" style="465" customWidth="1"/>
    <col min="2052" max="2052" width="13.5" style="465" customWidth="1"/>
    <col min="2053" max="2053" width="32.1296296296296" style="465" customWidth="1"/>
    <col min="2054" max="2054" width="15.5" style="465" customWidth="1"/>
    <col min="2055" max="2055" width="12.25" style="465" customWidth="1"/>
    <col min="2056" max="2304" width="9" style="465"/>
    <col min="2305" max="2305" width="4.87962962962963" style="465" customWidth="1"/>
    <col min="2306" max="2306" width="30.6296296296296" style="465" customWidth="1"/>
    <col min="2307" max="2307" width="17" style="465" customWidth="1"/>
    <col min="2308" max="2308" width="13.5" style="465" customWidth="1"/>
    <col min="2309" max="2309" width="32.1296296296296" style="465" customWidth="1"/>
    <col min="2310" max="2310" width="15.5" style="465" customWidth="1"/>
    <col min="2311" max="2311" width="12.25" style="465" customWidth="1"/>
    <col min="2312" max="2560" width="9" style="465"/>
    <col min="2561" max="2561" width="4.87962962962963" style="465" customWidth="1"/>
    <col min="2562" max="2562" width="30.6296296296296" style="465" customWidth="1"/>
    <col min="2563" max="2563" width="17" style="465" customWidth="1"/>
    <col min="2564" max="2564" width="13.5" style="465" customWidth="1"/>
    <col min="2565" max="2565" width="32.1296296296296" style="465" customWidth="1"/>
    <col min="2566" max="2566" width="15.5" style="465" customWidth="1"/>
    <col min="2567" max="2567" width="12.25" style="465" customWidth="1"/>
    <col min="2568" max="2816" width="9" style="465"/>
    <col min="2817" max="2817" width="4.87962962962963" style="465" customWidth="1"/>
    <col min="2818" max="2818" width="30.6296296296296" style="465" customWidth="1"/>
    <col min="2819" max="2819" width="17" style="465" customWidth="1"/>
    <col min="2820" max="2820" width="13.5" style="465" customWidth="1"/>
    <col min="2821" max="2821" width="32.1296296296296" style="465" customWidth="1"/>
    <col min="2822" max="2822" width="15.5" style="465" customWidth="1"/>
    <col min="2823" max="2823" width="12.25" style="465" customWidth="1"/>
    <col min="2824" max="3072" width="9" style="465"/>
    <col min="3073" max="3073" width="4.87962962962963" style="465" customWidth="1"/>
    <col min="3074" max="3074" width="30.6296296296296" style="465" customWidth="1"/>
    <col min="3075" max="3075" width="17" style="465" customWidth="1"/>
    <col min="3076" max="3076" width="13.5" style="465" customWidth="1"/>
    <col min="3077" max="3077" width="32.1296296296296" style="465" customWidth="1"/>
    <col min="3078" max="3078" width="15.5" style="465" customWidth="1"/>
    <col min="3079" max="3079" width="12.25" style="465" customWidth="1"/>
    <col min="3080" max="3328" width="9" style="465"/>
    <col min="3329" max="3329" width="4.87962962962963" style="465" customWidth="1"/>
    <col min="3330" max="3330" width="30.6296296296296" style="465" customWidth="1"/>
    <col min="3331" max="3331" width="17" style="465" customWidth="1"/>
    <col min="3332" max="3332" width="13.5" style="465" customWidth="1"/>
    <col min="3333" max="3333" width="32.1296296296296" style="465" customWidth="1"/>
    <col min="3334" max="3334" width="15.5" style="465" customWidth="1"/>
    <col min="3335" max="3335" width="12.25" style="465" customWidth="1"/>
    <col min="3336" max="3584" width="9" style="465"/>
    <col min="3585" max="3585" width="4.87962962962963" style="465" customWidth="1"/>
    <col min="3586" max="3586" width="30.6296296296296" style="465" customWidth="1"/>
    <col min="3587" max="3587" width="17" style="465" customWidth="1"/>
    <col min="3588" max="3588" width="13.5" style="465" customWidth="1"/>
    <col min="3589" max="3589" width="32.1296296296296" style="465" customWidth="1"/>
    <col min="3590" max="3590" width="15.5" style="465" customWidth="1"/>
    <col min="3591" max="3591" width="12.25" style="465" customWidth="1"/>
    <col min="3592" max="3840" width="9" style="465"/>
    <col min="3841" max="3841" width="4.87962962962963" style="465" customWidth="1"/>
    <col min="3842" max="3842" width="30.6296296296296" style="465" customWidth="1"/>
    <col min="3843" max="3843" width="17" style="465" customWidth="1"/>
    <col min="3844" max="3844" width="13.5" style="465" customWidth="1"/>
    <col min="3845" max="3845" width="32.1296296296296" style="465" customWidth="1"/>
    <col min="3846" max="3846" width="15.5" style="465" customWidth="1"/>
    <col min="3847" max="3847" width="12.25" style="465" customWidth="1"/>
    <col min="3848" max="4096" width="9" style="465"/>
    <col min="4097" max="4097" width="4.87962962962963" style="465" customWidth="1"/>
    <col min="4098" max="4098" width="30.6296296296296" style="465" customWidth="1"/>
    <col min="4099" max="4099" width="17" style="465" customWidth="1"/>
    <col min="4100" max="4100" width="13.5" style="465" customWidth="1"/>
    <col min="4101" max="4101" width="32.1296296296296" style="465" customWidth="1"/>
    <col min="4102" max="4102" width="15.5" style="465" customWidth="1"/>
    <col min="4103" max="4103" width="12.25" style="465" customWidth="1"/>
    <col min="4104" max="4352" width="9" style="465"/>
    <col min="4353" max="4353" width="4.87962962962963" style="465" customWidth="1"/>
    <col min="4354" max="4354" width="30.6296296296296" style="465" customWidth="1"/>
    <col min="4355" max="4355" width="17" style="465" customWidth="1"/>
    <col min="4356" max="4356" width="13.5" style="465" customWidth="1"/>
    <col min="4357" max="4357" width="32.1296296296296" style="465" customWidth="1"/>
    <col min="4358" max="4358" width="15.5" style="465" customWidth="1"/>
    <col min="4359" max="4359" width="12.25" style="465" customWidth="1"/>
    <col min="4360" max="4608" width="9" style="465"/>
    <col min="4609" max="4609" width="4.87962962962963" style="465" customWidth="1"/>
    <col min="4610" max="4610" width="30.6296296296296" style="465" customWidth="1"/>
    <col min="4611" max="4611" width="17" style="465" customWidth="1"/>
    <col min="4612" max="4612" width="13.5" style="465" customWidth="1"/>
    <col min="4613" max="4613" width="32.1296296296296" style="465" customWidth="1"/>
    <col min="4614" max="4614" width="15.5" style="465" customWidth="1"/>
    <col min="4615" max="4615" width="12.25" style="465" customWidth="1"/>
    <col min="4616" max="4864" width="9" style="465"/>
    <col min="4865" max="4865" width="4.87962962962963" style="465" customWidth="1"/>
    <col min="4866" max="4866" width="30.6296296296296" style="465" customWidth="1"/>
    <col min="4867" max="4867" width="17" style="465" customWidth="1"/>
    <col min="4868" max="4868" width="13.5" style="465" customWidth="1"/>
    <col min="4869" max="4869" width="32.1296296296296" style="465" customWidth="1"/>
    <col min="4870" max="4870" width="15.5" style="465" customWidth="1"/>
    <col min="4871" max="4871" width="12.25" style="465" customWidth="1"/>
    <col min="4872" max="5120" width="9" style="465"/>
    <col min="5121" max="5121" width="4.87962962962963" style="465" customWidth="1"/>
    <col min="5122" max="5122" width="30.6296296296296" style="465" customWidth="1"/>
    <col min="5123" max="5123" width="17" style="465" customWidth="1"/>
    <col min="5124" max="5124" width="13.5" style="465" customWidth="1"/>
    <col min="5125" max="5125" width="32.1296296296296" style="465" customWidth="1"/>
    <col min="5126" max="5126" width="15.5" style="465" customWidth="1"/>
    <col min="5127" max="5127" width="12.25" style="465" customWidth="1"/>
    <col min="5128" max="5376" width="9" style="465"/>
    <col min="5377" max="5377" width="4.87962962962963" style="465" customWidth="1"/>
    <col min="5378" max="5378" width="30.6296296296296" style="465" customWidth="1"/>
    <col min="5379" max="5379" width="17" style="465" customWidth="1"/>
    <col min="5380" max="5380" width="13.5" style="465" customWidth="1"/>
    <col min="5381" max="5381" width="32.1296296296296" style="465" customWidth="1"/>
    <col min="5382" max="5382" width="15.5" style="465" customWidth="1"/>
    <col min="5383" max="5383" width="12.25" style="465" customWidth="1"/>
    <col min="5384" max="5632" width="9" style="465"/>
    <col min="5633" max="5633" width="4.87962962962963" style="465" customWidth="1"/>
    <col min="5634" max="5634" width="30.6296296296296" style="465" customWidth="1"/>
    <col min="5635" max="5635" width="17" style="465" customWidth="1"/>
    <col min="5636" max="5636" width="13.5" style="465" customWidth="1"/>
    <col min="5637" max="5637" width="32.1296296296296" style="465" customWidth="1"/>
    <col min="5638" max="5638" width="15.5" style="465" customWidth="1"/>
    <col min="5639" max="5639" width="12.25" style="465" customWidth="1"/>
    <col min="5640" max="5888" width="9" style="465"/>
    <col min="5889" max="5889" width="4.87962962962963" style="465" customWidth="1"/>
    <col min="5890" max="5890" width="30.6296296296296" style="465" customWidth="1"/>
    <col min="5891" max="5891" width="17" style="465" customWidth="1"/>
    <col min="5892" max="5892" width="13.5" style="465" customWidth="1"/>
    <col min="5893" max="5893" width="32.1296296296296" style="465" customWidth="1"/>
    <col min="5894" max="5894" width="15.5" style="465" customWidth="1"/>
    <col min="5895" max="5895" width="12.25" style="465" customWidth="1"/>
    <col min="5896" max="6144" width="9" style="465"/>
    <col min="6145" max="6145" width="4.87962962962963" style="465" customWidth="1"/>
    <col min="6146" max="6146" width="30.6296296296296" style="465" customWidth="1"/>
    <col min="6147" max="6147" width="17" style="465" customWidth="1"/>
    <col min="6148" max="6148" width="13.5" style="465" customWidth="1"/>
    <col min="6149" max="6149" width="32.1296296296296" style="465" customWidth="1"/>
    <col min="6150" max="6150" width="15.5" style="465" customWidth="1"/>
    <col min="6151" max="6151" width="12.25" style="465" customWidth="1"/>
    <col min="6152" max="6400" width="9" style="465"/>
    <col min="6401" max="6401" width="4.87962962962963" style="465" customWidth="1"/>
    <col min="6402" max="6402" width="30.6296296296296" style="465" customWidth="1"/>
    <col min="6403" max="6403" width="17" style="465" customWidth="1"/>
    <col min="6404" max="6404" width="13.5" style="465" customWidth="1"/>
    <col min="6405" max="6405" width="32.1296296296296" style="465" customWidth="1"/>
    <col min="6406" max="6406" width="15.5" style="465" customWidth="1"/>
    <col min="6407" max="6407" width="12.25" style="465" customWidth="1"/>
    <col min="6408" max="6656" width="9" style="465"/>
    <col min="6657" max="6657" width="4.87962962962963" style="465" customWidth="1"/>
    <col min="6658" max="6658" width="30.6296296296296" style="465" customWidth="1"/>
    <col min="6659" max="6659" width="17" style="465" customWidth="1"/>
    <col min="6660" max="6660" width="13.5" style="465" customWidth="1"/>
    <col min="6661" max="6661" width="32.1296296296296" style="465" customWidth="1"/>
    <col min="6662" max="6662" width="15.5" style="465" customWidth="1"/>
    <col min="6663" max="6663" width="12.25" style="465" customWidth="1"/>
    <col min="6664" max="6912" width="9" style="465"/>
    <col min="6913" max="6913" width="4.87962962962963" style="465" customWidth="1"/>
    <col min="6914" max="6914" width="30.6296296296296" style="465" customWidth="1"/>
    <col min="6915" max="6915" width="17" style="465" customWidth="1"/>
    <col min="6916" max="6916" width="13.5" style="465" customWidth="1"/>
    <col min="6917" max="6917" width="32.1296296296296" style="465" customWidth="1"/>
    <col min="6918" max="6918" width="15.5" style="465" customWidth="1"/>
    <col min="6919" max="6919" width="12.25" style="465" customWidth="1"/>
    <col min="6920" max="7168" width="9" style="465"/>
    <col min="7169" max="7169" width="4.87962962962963" style="465" customWidth="1"/>
    <col min="7170" max="7170" width="30.6296296296296" style="465" customWidth="1"/>
    <col min="7171" max="7171" width="17" style="465" customWidth="1"/>
    <col min="7172" max="7172" width="13.5" style="465" customWidth="1"/>
    <col min="7173" max="7173" width="32.1296296296296" style="465" customWidth="1"/>
    <col min="7174" max="7174" width="15.5" style="465" customWidth="1"/>
    <col min="7175" max="7175" width="12.25" style="465" customWidth="1"/>
    <col min="7176" max="7424" width="9" style="465"/>
    <col min="7425" max="7425" width="4.87962962962963" style="465" customWidth="1"/>
    <col min="7426" max="7426" width="30.6296296296296" style="465" customWidth="1"/>
    <col min="7427" max="7427" width="17" style="465" customWidth="1"/>
    <col min="7428" max="7428" width="13.5" style="465" customWidth="1"/>
    <col min="7429" max="7429" width="32.1296296296296" style="465" customWidth="1"/>
    <col min="7430" max="7430" width="15.5" style="465" customWidth="1"/>
    <col min="7431" max="7431" width="12.25" style="465" customWidth="1"/>
    <col min="7432" max="7680" width="9" style="465"/>
    <col min="7681" max="7681" width="4.87962962962963" style="465" customWidth="1"/>
    <col min="7682" max="7682" width="30.6296296296296" style="465" customWidth="1"/>
    <col min="7683" max="7683" width="17" style="465" customWidth="1"/>
    <col min="7684" max="7684" width="13.5" style="465" customWidth="1"/>
    <col min="7685" max="7685" width="32.1296296296296" style="465" customWidth="1"/>
    <col min="7686" max="7686" width="15.5" style="465" customWidth="1"/>
    <col min="7687" max="7687" width="12.25" style="465" customWidth="1"/>
    <col min="7688" max="7936" width="9" style="465"/>
    <col min="7937" max="7937" width="4.87962962962963" style="465" customWidth="1"/>
    <col min="7938" max="7938" width="30.6296296296296" style="465" customWidth="1"/>
    <col min="7939" max="7939" width="17" style="465" customWidth="1"/>
    <col min="7940" max="7940" width="13.5" style="465" customWidth="1"/>
    <col min="7941" max="7941" width="32.1296296296296" style="465" customWidth="1"/>
    <col min="7942" max="7942" width="15.5" style="465" customWidth="1"/>
    <col min="7943" max="7943" width="12.25" style="465" customWidth="1"/>
    <col min="7944" max="8192" width="9" style="465"/>
    <col min="8193" max="8193" width="4.87962962962963" style="465" customWidth="1"/>
    <col min="8194" max="8194" width="30.6296296296296" style="465" customWidth="1"/>
    <col min="8195" max="8195" width="17" style="465" customWidth="1"/>
    <col min="8196" max="8196" width="13.5" style="465" customWidth="1"/>
    <col min="8197" max="8197" width="32.1296296296296" style="465" customWidth="1"/>
    <col min="8198" max="8198" width="15.5" style="465" customWidth="1"/>
    <col min="8199" max="8199" width="12.25" style="465" customWidth="1"/>
    <col min="8200" max="8448" width="9" style="465"/>
    <col min="8449" max="8449" width="4.87962962962963" style="465" customWidth="1"/>
    <col min="8450" max="8450" width="30.6296296296296" style="465" customWidth="1"/>
    <col min="8451" max="8451" width="17" style="465" customWidth="1"/>
    <col min="8452" max="8452" width="13.5" style="465" customWidth="1"/>
    <col min="8453" max="8453" width="32.1296296296296" style="465" customWidth="1"/>
    <col min="8454" max="8454" width="15.5" style="465" customWidth="1"/>
    <col min="8455" max="8455" width="12.25" style="465" customWidth="1"/>
    <col min="8456" max="8704" width="9" style="465"/>
    <col min="8705" max="8705" width="4.87962962962963" style="465" customWidth="1"/>
    <col min="8706" max="8706" width="30.6296296296296" style="465" customWidth="1"/>
    <col min="8707" max="8707" width="17" style="465" customWidth="1"/>
    <col min="8708" max="8708" width="13.5" style="465" customWidth="1"/>
    <col min="8709" max="8709" width="32.1296296296296" style="465" customWidth="1"/>
    <col min="8710" max="8710" width="15.5" style="465" customWidth="1"/>
    <col min="8711" max="8711" width="12.25" style="465" customWidth="1"/>
    <col min="8712" max="8960" width="9" style="465"/>
    <col min="8961" max="8961" width="4.87962962962963" style="465" customWidth="1"/>
    <col min="8962" max="8962" width="30.6296296296296" style="465" customWidth="1"/>
    <col min="8963" max="8963" width="17" style="465" customWidth="1"/>
    <col min="8964" max="8964" width="13.5" style="465" customWidth="1"/>
    <col min="8965" max="8965" width="32.1296296296296" style="465" customWidth="1"/>
    <col min="8966" max="8966" width="15.5" style="465" customWidth="1"/>
    <col min="8967" max="8967" width="12.25" style="465" customWidth="1"/>
    <col min="8968" max="9216" width="9" style="465"/>
    <col min="9217" max="9217" width="4.87962962962963" style="465" customWidth="1"/>
    <col min="9218" max="9218" width="30.6296296296296" style="465" customWidth="1"/>
    <col min="9219" max="9219" width="17" style="465" customWidth="1"/>
    <col min="9220" max="9220" width="13.5" style="465" customWidth="1"/>
    <col min="9221" max="9221" width="32.1296296296296" style="465" customWidth="1"/>
    <col min="9222" max="9222" width="15.5" style="465" customWidth="1"/>
    <col min="9223" max="9223" width="12.25" style="465" customWidth="1"/>
    <col min="9224" max="9472" width="9" style="465"/>
    <col min="9473" max="9473" width="4.87962962962963" style="465" customWidth="1"/>
    <col min="9474" max="9474" width="30.6296296296296" style="465" customWidth="1"/>
    <col min="9475" max="9475" width="17" style="465" customWidth="1"/>
    <col min="9476" max="9476" width="13.5" style="465" customWidth="1"/>
    <col min="9477" max="9477" width="32.1296296296296" style="465" customWidth="1"/>
    <col min="9478" max="9478" width="15.5" style="465" customWidth="1"/>
    <col min="9479" max="9479" width="12.25" style="465" customWidth="1"/>
    <col min="9480" max="9728" width="9" style="465"/>
    <col min="9729" max="9729" width="4.87962962962963" style="465" customWidth="1"/>
    <col min="9730" max="9730" width="30.6296296296296" style="465" customWidth="1"/>
    <col min="9731" max="9731" width="17" style="465" customWidth="1"/>
    <col min="9732" max="9732" width="13.5" style="465" customWidth="1"/>
    <col min="9733" max="9733" width="32.1296296296296" style="465" customWidth="1"/>
    <col min="9734" max="9734" width="15.5" style="465" customWidth="1"/>
    <col min="9735" max="9735" width="12.25" style="465" customWidth="1"/>
    <col min="9736" max="9984" width="9" style="465"/>
    <col min="9985" max="9985" width="4.87962962962963" style="465" customWidth="1"/>
    <col min="9986" max="9986" width="30.6296296296296" style="465" customWidth="1"/>
    <col min="9987" max="9987" width="17" style="465" customWidth="1"/>
    <col min="9988" max="9988" width="13.5" style="465" customWidth="1"/>
    <col min="9989" max="9989" width="32.1296296296296" style="465" customWidth="1"/>
    <col min="9990" max="9990" width="15.5" style="465" customWidth="1"/>
    <col min="9991" max="9991" width="12.25" style="465" customWidth="1"/>
    <col min="9992" max="10240" width="9" style="465"/>
    <col min="10241" max="10241" width="4.87962962962963" style="465" customWidth="1"/>
    <col min="10242" max="10242" width="30.6296296296296" style="465" customWidth="1"/>
    <col min="10243" max="10243" width="17" style="465" customWidth="1"/>
    <col min="10244" max="10244" width="13.5" style="465" customWidth="1"/>
    <col min="10245" max="10245" width="32.1296296296296" style="465" customWidth="1"/>
    <col min="10246" max="10246" width="15.5" style="465" customWidth="1"/>
    <col min="10247" max="10247" width="12.25" style="465" customWidth="1"/>
    <col min="10248" max="10496" width="9" style="465"/>
    <col min="10497" max="10497" width="4.87962962962963" style="465" customWidth="1"/>
    <col min="10498" max="10498" width="30.6296296296296" style="465" customWidth="1"/>
    <col min="10499" max="10499" width="17" style="465" customWidth="1"/>
    <col min="10500" max="10500" width="13.5" style="465" customWidth="1"/>
    <col min="10501" max="10501" width="32.1296296296296" style="465" customWidth="1"/>
    <col min="10502" max="10502" width="15.5" style="465" customWidth="1"/>
    <col min="10503" max="10503" width="12.25" style="465" customWidth="1"/>
    <col min="10504" max="10752" width="9" style="465"/>
    <col min="10753" max="10753" width="4.87962962962963" style="465" customWidth="1"/>
    <col min="10754" max="10754" width="30.6296296296296" style="465" customWidth="1"/>
    <col min="10755" max="10755" width="17" style="465" customWidth="1"/>
    <col min="10756" max="10756" width="13.5" style="465" customWidth="1"/>
    <col min="10757" max="10757" width="32.1296296296296" style="465" customWidth="1"/>
    <col min="10758" max="10758" width="15.5" style="465" customWidth="1"/>
    <col min="10759" max="10759" width="12.25" style="465" customWidth="1"/>
    <col min="10760" max="11008" width="9" style="465"/>
    <col min="11009" max="11009" width="4.87962962962963" style="465" customWidth="1"/>
    <col min="11010" max="11010" width="30.6296296296296" style="465" customWidth="1"/>
    <col min="11011" max="11011" width="17" style="465" customWidth="1"/>
    <col min="11012" max="11012" width="13.5" style="465" customWidth="1"/>
    <col min="11013" max="11013" width="32.1296296296296" style="465" customWidth="1"/>
    <col min="11014" max="11014" width="15.5" style="465" customWidth="1"/>
    <col min="11015" max="11015" width="12.25" style="465" customWidth="1"/>
    <col min="11016" max="11264" width="9" style="465"/>
    <col min="11265" max="11265" width="4.87962962962963" style="465" customWidth="1"/>
    <col min="11266" max="11266" width="30.6296296296296" style="465" customWidth="1"/>
    <col min="11267" max="11267" width="17" style="465" customWidth="1"/>
    <col min="11268" max="11268" width="13.5" style="465" customWidth="1"/>
    <col min="11269" max="11269" width="32.1296296296296" style="465" customWidth="1"/>
    <col min="11270" max="11270" width="15.5" style="465" customWidth="1"/>
    <col min="11271" max="11271" width="12.25" style="465" customWidth="1"/>
    <col min="11272" max="11520" width="9" style="465"/>
    <col min="11521" max="11521" width="4.87962962962963" style="465" customWidth="1"/>
    <col min="11522" max="11522" width="30.6296296296296" style="465" customWidth="1"/>
    <col min="11523" max="11523" width="17" style="465" customWidth="1"/>
    <col min="11524" max="11524" width="13.5" style="465" customWidth="1"/>
    <col min="11525" max="11525" width="32.1296296296296" style="465" customWidth="1"/>
    <col min="11526" max="11526" width="15.5" style="465" customWidth="1"/>
    <col min="11527" max="11527" width="12.25" style="465" customWidth="1"/>
    <col min="11528" max="11776" width="9" style="465"/>
    <col min="11777" max="11777" width="4.87962962962963" style="465" customWidth="1"/>
    <col min="11778" max="11778" width="30.6296296296296" style="465" customWidth="1"/>
    <col min="11779" max="11779" width="17" style="465" customWidth="1"/>
    <col min="11780" max="11780" width="13.5" style="465" customWidth="1"/>
    <col min="11781" max="11781" width="32.1296296296296" style="465" customWidth="1"/>
    <col min="11782" max="11782" width="15.5" style="465" customWidth="1"/>
    <col min="11783" max="11783" width="12.25" style="465" customWidth="1"/>
    <col min="11784" max="12032" width="9" style="465"/>
    <col min="12033" max="12033" width="4.87962962962963" style="465" customWidth="1"/>
    <col min="12034" max="12034" width="30.6296296296296" style="465" customWidth="1"/>
    <col min="12035" max="12035" width="17" style="465" customWidth="1"/>
    <col min="12036" max="12036" width="13.5" style="465" customWidth="1"/>
    <col min="12037" max="12037" width="32.1296296296296" style="465" customWidth="1"/>
    <col min="12038" max="12038" width="15.5" style="465" customWidth="1"/>
    <col min="12039" max="12039" width="12.25" style="465" customWidth="1"/>
    <col min="12040" max="12288" width="9" style="465"/>
    <col min="12289" max="12289" width="4.87962962962963" style="465" customWidth="1"/>
    <col min="12290" max="12290" width="30.6296296296296" style="465" customWidth="1"/>
    <col min="12291" max="12291" width="17" style="465" customWidth="1"/>
    <col min="12292" max="12292" width="13.5" style="465" customWidth="1"/>
    <col min="12293" max="12293" width="32.1296296296296" style="465" customWidth="1"/>
    <col min="12294" max="12294" width="15.5" style="465" customWidth="1"/>
    <col min="12295" max="12295" width="12.25" style="465" customWidth="1"/>
    <col min="12296" max="12544" width="9" style="465"/>
    <col min="12545" max="12545" width="4.87962962962963" style="465" customWidth="1"/>
    <col min="12546" max="12546" width="30.6296296296296" style="465" customWidth="1"/>
    <col min="12547" max="12547" width="17" style="465" customWidth="1"/>
    <col min="12548" max="12548" width="13.5" style="465" customWidth="1"/>
    <col min="12549" max="12549" width="32.1296296296296" style="465" customWidth="1"/>
    <col min="12550" max="12550" width="15.5" style="465" customWidth="1"/>
    <col min="12551" max="12551" width="12.25" style="465" customWidth="1"/>
    <col min="12552" max="12800" width="9" style="465"/>
    <col min="12801" max="12801" width="4.87962962962963" style="465" customWidth="1"/>
    <col min="12802" max="12802" width="30.6296296296296" style="465" customWidth="1"/>
    <col min="12803" max="12803" width="17" style="465" customWidth="1"/>
    <col min="12804" max="12804" width="13.5" style="465" customWidth="1"/>
    <col min="12805" max="12805" width="32.1296296296296" style="465" customWidth="1"/>
    <col min="12806" max="12806" width="15.5" style="465" customWidth="1"/>
    <col min="12807" max="12807" width="12.25" style="465" customWidth="1"/>
    <col min="12808" max="13056" width="9" style="465"/>
    <col min="13057" max="13057" width="4.87962962962963" style="465" customWidth="1"/>
    <col min="13058" max="13058" width="30.6296296296296" style="465" customWidth="1"/>
    <col min="13059" max="13059" width="17" style="465" customWidth="1"/>
    <col min="13060" max="13060" width="13.5" style="465" customWidth="1"/>
    <col min="13061" max="13061" width="32.1296296296296" style="465" customWidth="1"/>
    <col min="13062" max="13062" width="15.5" style="465" customWidth="1"/>
    <col min="13063" max="13063" width="12.25" style="465" customWidth="1"/>
    <col min="13064" max="13312" width="9" style="465"/>
    <col min="13313" max="13313" width="4.87962962962963" style="465" customWidth="1"/>
    <col min="13314" max="13314" width="30.6296296296296" style="465" customWidth="1"/>
    <col min="13315" max="13315" width="17" style="465" customWidth="1"/>
    <col min="13316" max="13316" width="13.5" style="465" customWidth="1"/>
    <col min="13317" max="13317" width="32.1296296296296" style="465" customWidth="1"/>
    <col min="13318" max="13318" width="15.5" style="465" customWidth="1"/>
    <col min="13319" max="13319" width="12.25" style="465" customWidth="1"/>
    <col min="13320" max="13568" width="9" style="465"/>
    <col min="13569" max="13569" width="4.87962962962963" style="465" customWidth="1"/>
    <col min="13570" max="13570" width="30.6296296296296" style="465" customWidth="1"/>
    <col min="13571" max="13571" width="17" style="465" customWidth="1"/>
    <col min="13572" max="13572" width="13.5" style="465" customWidth="1"/>
    <col min="13573" max="13573" width="32.1296296296296" style="465" customWidth="1"/>
    <col min="13574" max="13574" width="15.5" style="465" customWidth="1"/>
    <col min="13575" max="13575" width="12.25" style="465" customWidth="1"/>
    <col min="13576" max="13824" width="9" style="465"/>
    <col min="13825" max="13825" width="4.87962962962963" style="465" customWidth="1"/>
    <col min="13826" max="13826" width="30.6296296296296" style="465" customWidth="1"/>
    <col min="13827" max="13827" width="17" style="465" customWidth="1"/>
    <col min="13828" max="13828" width="13.5" style="465" customWidth="1"/>
    <col min="13829" max="13829" width="32.1296296296296" style="465" customWidth="1"/>
    <col min="13830" max="13830" width="15.5" style="465" customWidth="1"/>
    <col min="13831" max="13831" width="12.25" style="465" customWidth="1"/>
    <col min="13832" max="14080" width="9" style="465"/>
    <col min="14081" max="14081" width="4.87962962962963" style="465" customWidth="1"/>
    <col min="14082" max="14082" width="30.6296296296296" style="465" customWidth="1"/>
    <col min="14083" max="14083" width="17" style="465" customWidth="1"/>
    <col min="14084" max="14084" width="13.5" style="465" customWidth="1"/>
    <col min="14085" max="14085" width="32.1296296296296" style="465" customWidth="1"/>
    <col min="14086" max="14086" width="15.5" style="465" customWidth="1"/>
    <col min="14087" max="14087" width="12.25" style="465" customWidth="1"/>
    <col min="14088" max="14336" width="9" style="465"/>
    <col min="14337" max="14337" width="4.87962962962963" style="465" customWidth="1"/>
    <col min="14338" max="14338" width="30.6296296296296" style="465" customWidth="1"/>
    <col min="14339" max="14339" width="17" style="465" customWidth="1"/>
    <col min="14340" max="14340" width="13.5" style="465" customWidth="1"/>
    <col min="14341" max="14341" width="32.1296296296296" style="465" customWidth="1"/>
    <col min="14342" max="14342" width="15.5" style="465" customWidth="1"/>
    <col min="14343" max="14343" width="12.25" style="465" customWidth="1"/>
    <col min="14344" max="14592" width="9" style="465"/>
    <col min="14593" max="14593" width="4.87962962962963" style="465" customWidth="1"/>
    <col min="14594" max="14594" width="30.6296296296296" style="465" customWidth="1"/>
    <col min="14595" max="14595" width="17" style="465" customWidth="1"/>
    <col min="14596" max="14596" width="13.5" style="465" customWidth="1"/>
    <col min="14597" max="14597" width="32.1296296296296" style="465" customWidth="1"/>
    <col min="14598" max="14598" width="15.5" style="465" customWidth="1"/>
    <col min="14599" max="14599" width="12.25" style="465" customWidth="1"/>
    <col min="14600" max="14848" width="9" style="465"/>
    <col min="14849" max="14849" width="4.87962962962963" style="465" customWidth="1"/>
    <col min="14850" max="14850" width="30.6296296296296" style="465" customWidth="1"/>
    <col min="14851" max="14851" width="17" style="465" customWidth="1"/>
    <col min="14852" max="14852" width="13.5" style="465" customWidth="1"/>
    <col min="14853" max="14853" width="32.1296296296296" style="465" customWidth="1"/>
    <col min="14854" max="14854" width="15.5" style="465" customWidth="1"/>
    <col min="14855" max="14855" width="12.25" style="465" customWidth="1"/>
    <col min="14856" max="15104" width="9" style="465"/>
    <col min="15105" max="15105" width="4.87962962962963" style="465" customWidth="1"/>
    <col min="15106" max="15106" width="30.6296296296296" style="465" customWidth="1"/>
    <col min="15107" max="15107" width="17" style="465" customWidth="1"/>
    <col min="15108" max="15108" width="13.5" style="465" customWidth="1"/>
    <col min="15109" max="15109" width="32.1296296296296" style="465" customWidth="1"/>
    <col min="15110" max="15110" width="15.5" style="465" customWidth="1"/>
    <col min="15111" max="15111" width="12.25" style="465" customWidth="1"/>
    <col min="15112" max="15360" width="9" style="465"/>
    <col min="15361" max="15361" width="4.87962962962963" style="465" customWidth="1"/>
    <col min="15362" max="15362" width="30.6296296296296" style="465" customWidth="1"/>
    <col min="15363" max="15363" width="17" style="465" customWidth="1"/>
    <col min="15364" max="15364" width="13.5" style="465" customWidth="1"/>
    <col min="15365" max="15365" width="32.1296296296296" style="465" customWidth="1"/>
    <col min="15366" max="15366" width="15.5" style="465" customWidth="1"/>
    <col min="15367" max="15367" width="12.25" style="465" customWidth="1"/>
    <col min="15368" max="15616" width="9" style="465"/>
    <col min="15617" max="15617" width="4.87962962962963" style="465" customWidth="1"/>
    <col min="15618" max="15618" width="30.6296296296296" style="465" customWidth="1"/>
    <col min="15619" max="15619" width="17" style="465" customWidth="1"/>
    <col min="15620" max="15620" width="13.5" style="465" customWidth="1"/>
    <col min="15621" max="15621" width="32.1296296296296" style="465" customWidth="1"/>
    <col min="15622" max="15622" width="15.5" style="465" customWidth="1"/>
    <col min="15623" max="15623" width="12.25" style="465" customWidth="1"/>
    <col min="15624" max="15872" width="9" style="465"/>
    <col min="15873" max="15873" width="4.87962962962963" style="465" customWidth="1"/>
    <col min="15874" max="15874" width="30.6296296296296" style="465" customWidth="1"/>
    <col min="15875" max="15875" width="17" style="465" customWidth="1"/>
    <col min="15876" max="15876" width="13.5" style="465" customWidth="1"/>
    <col min="15877" max="15877" width="32.1296296296296" style="465" customWidth="1"/>
    <col min="15878" max="15878" width="15.5" style="465" customWidth="1"/>
    <col min="15879" max="15879" width="12.25" style="465" customWidth="1"/>
    <col min="15880" max="16128" width="9" style="465"/>
    <col min="16129" max="16129" width="4.87962962962963" style="465" customWidth="1"/>
    <col min="16130" max="16130" width="30.6296296296296" style="465" customWidth="1"/>
    <col min="16131" max="16131" width="17" style="465" customWidth="1"/>
    <col min="16132" max="16132" width="13.5" style="465" customWidth="1"/>
    <col min="16133" max="16133" width="32.1296296296296" style="465" customWidth="1"/>
    <col min="16134" max="16134" width="15.5" style="465" customWidth="1"/>
    <col min="16135" max="16135" width="12.25" style="465" customWidth="1"/>
    <col min="16136" max="16384" width="9" style="465"/>
  </cols>
  <sheetData>
    <row r="1" ht="21" customHeight="1" spans="1:16">
      <c r="A1" s="4" t="s">
        <v>62</v>
      </c>
      <c r="B1" s="4"/>
      <c r="C1" s="142"/>
      <c r="D1" s="142"/>
      <c r="E1" s="142"/>
      <c r="F1" s="142"/>
      <c r="G1" s="468"/>
      <c r="H1" s="468"/>
      <c r="I1" s="4"/>
      <c r="J1" s="4"/>
      <c r="K1" s="142"/>
      <c r="L1" s="142"/>
      <c r="M1" s="142"/>
      <c r="N1" s="142"/>
      <c r="O1" s="4"/>
      <c r="P1" s="4"/>
    </row>
    <row r="2" ht="23.25" customHeight="1" spans="1:16">
      <c r="A2" s="469" t="s">
        <v>63</v>
      </c>
      <c r="B2" s="469"/>
      <c r="C2" s="470"/>
      <c r="D2" s="470"/>
      <c r="E2" s="470"/>
      <c r="F2" s="470"/>
      <c r="G2" s="471"/>
      <c r="H2" s="471"/>
      <c r="I2" s="469"/>
      <c r="J2" s="469"/>
      <c r="K2" s="470"/>
      <c r="L2" s="470"/>
      <c r="M2" s="470"/>
      <c r="N2" s="470"/>
      <c r="O2" s="469"/>
      <c r="P2" s="469"/>
    </row>
    <row r="3" ht="18" customHeight="1" spans="1:16">
      <c r="A3" s="472"/>
      <c r="B3" s="472"/>
      <c r="C3" s="473"/>
      <c r="D3" s="473"/>
      <c r="E3" s="473"/>
      <c r="F3" s="473"/>
      <c r="G3" s="473"/>
      <c r="H3" s="474"/>
      <c r="I3" s="472"/>
      <c r="J3" s="472"/>
      <c r="K3" s="473"/>
      <c r="L3" s="473"/>
      <c r="M3" s="473"/>
      <c r="N3" s="473"/>
      <c r="O3" s="473"/>
      <c r="P3" s="499" t="s">
        <v>2</v>
      </c>
    </row>
    <row r="4" ht="52.2" spans="1:16">
      <c r="A4" s="289" t="s">
        <v>3</v>
      </c>
      <c r="B4" s="475" t="s">
        <v>64</v>
      </c>
      <c r="C4" s="408" t="s">
        <v>65</v>
      </c>
      <c r="D4" s="408" t="s">
        <v>66</v>
      </c>
      <c r="E4" s="408" t="s">
        <v>67</v>
      </c>
      <c r="F4" s="408" t="s">
        <v>5</v>
      </c>
      <c r="G4" s="408" t="s">
        <v>68</v>
      </c>
      <c r="H4" s="371" t="s">
        <v>69</v>
      </c>
      <c r="I4" s="289" t="s">
        <v>70</v>
      </c>
      <c r="J4" s="475" t="s">
        <v>64</v>
      </c>
      <c r="K4" s="408" t="s">
        <v>65</v>
      </c>
      <c r="L4" s="408" t="s">
        <v>66</v>
      </c>
      <c r="M4" s="408" t="s">
        <v>67</v>
      </c>
      <c r="N4" s="408" t="s">
        <v>5</v>
      </c>
      <c r="O4" s="408" t="s">
        <v>68</v>
      </c>
      <c r="P4" s="371" t="s">
        <v>69</v>
      </c>
    </row>
    <row r="5" ht="15.75" customHeight="1" spans="1:16">
      <c r="A5" s="289" t="s">
        <v>71</v>
      </c>
      <c r="B5" s="476">
        <f>B6+B33</f>
        <v>5707.82</v>
      </c>
      <c r="C5" s="269">
        <f>C6+C33</f>
        <v>4020.18</v>
      </c>
      <c r="D5" s="269">
        <f>D6+D33</f>
        <v>1552.62</v>
      </c>
      <c r="E5" s="269">
        <f>E6+E33</f>
        <v>5572.8</v>
      </c>
      <c r="F5" s="269">
        <f>F6+F33</f>
        <v>5273.68</v>
      </c>
      <c r="G5" s="477">
        <f>ROUND(F5/E5,3)*100</f>
        <v>94.6</v>
      </c>
      <c r="H5" s="477">
        <f>ROUND((F5-B5)/B5,4)*100</f>
        <v>-7.61</v>
      </c>
      <c r="I5" s="289" t="s">
        <v>71</v>
      </c>
      <c r="J5" s="476">
        <f>J6+J33</f>
        <v>5720.62</v>
      </c>
      <c r="K5" s="269">
        <f>K6+K33</f>
        <v>4020.18</v>
      </c>
      <c r="L5" s="269">
        <f>L6+L33</f>
        <v>1552.62</v>
      </c>
      <c r="M5" s="269">
        <f>M6+M33</f>
        <v>5572.8</v>
      </c>
      <c r="N5" s="269">
        <f>N6+N33</f>
        <v>5273.68</v>
      </c>
      <c r="O5" s="477">
        <f>ROUND(N5/M5,4)*100</f>
        <v>94.63</v>
      </c>
      <c r="P5" s="477">
        <f>ROUND(SUM(N5-J5)/J5,3)*100</f>
        <v>-7.8</v>
      </c>
    </row>
    <row r="6" ht="15.75" customHeight="1" spans="1:16">
      <c r="A6" s="478" t="s">
        <v>72</v>
      </c>
      <c r="B6" s="476">
        <f>B7+B22</f>
        <v>1704.49</v>
      </c>
      <c r="C6" s="269">
        <f>C7+C23</f>
        <v>1784.47</v>
      </c>
      <c r="D6" s="269">
        <f>D7+D23</f>
        <v>0</v>
      </c>
      <c r="E6" s="269">
        <f>E7+E23</f>
        <v>1784.47</v>
      </c>
      <c r="F6" s="269">
        <f>F7+F23</f>
        <v>1485.35</v>
      </c>
      <c r="G6" s="477">
        <f t="shared" ref="G6:G27" si="0">ROUND(F6/E6,3)*100</f>
        <v>83.2</v>
      </c>
      <c r="H6" s="477">
        <f t="shared" ref="H6:H42" si="1">ROUND((F6-B6)/B6,4)*100</f>
        <v>-12.86</v>
      </c>
      <c r="I6" s="478" t="s">
        <v>73</v>
      </c>
      <c r="J6" s="476">
        <f>SUM(J7:J31)</f>
        <v>5019.55</v>
      </c>
      <c r="K6" s="269">
        <f>SUM(K7:K32)</f>
        <v>3916.61</v>
      </c>
      <c r="L6" s="269">
        <f>SUM(L7:L31)</f>
        <v>1114.87</v>
      </c>
      <c r="M6" s="269">
        <f>SUM(M7:M31)</f>
        <v>5031.48</v>
      </c>
      <c r="N6" s="269">
        <f>SUM(N7:N31)</f>
        <v>4732.36</v>
      </c>
      <c r="O6" s="477">
        <f t="shared" ref="O6:O27" si="2">ROUND(N6/M6,4)*100</f>
        <v>94.06</v>
      </c>
      <c r="P6" s="477">
        <f t="shared" ref="P6:P27" si="3">ROUND(SUM(N6-J6)/J6,3)*100</f>
        <v>-5.7</v>
      </c>
    </row>
    <row r="7" ht="15.75" customHeight="1" spans="1:16">
      <c r="A7" s="378" t="s">
        <v>74</v>
      </c>
      <c r="B7" s="479">
        <f>SUM(B8:B21)</f>
        <v>1704.49</v>
      </c>
      <c r="C7" s="480">
        <f>SUM(C8:C22)</f>
        <v>1774.2</v>
      </c>
      <c r="D7" s="480"/>
      <c r="E7" s="480">
        <f>SUM(E8:E22)</f>
        <v>1774.2</v>
      </c>
      <c r="F7" s="480">
        <f>SUM(F8:F22)</f>
        <v>1472.73</v>
      </c>
      <c r="G7" s="477">
        <f t="shared" si="0"/>
        <v>83</v>
      </c>
      <c r="H7" s="477">
        <f t="shared" si="1"/>
        <v>-13.6</v>
      </c>
      <c r="I7" s="500" t="s">
        <v>75</v>
      </c>
      <c r="J7" s="479">
        <v>1447.26</v>
      </c>
      <c r="K7" s="481">
        <v>1368.3</v>
      </c>
      <c r="L7" s="501">
        <f>M7-K7</f>
        <v>-145.44</v>
      </c>
      <c r="M7" s="274">
        <v>1222.86</v>
      </c>
      <c r="N7" s="274">
        <v>1222.86</v>
      </c>
      <c r="O7" s="477">
        <f t="shared" si="2"/>
        <v>100</v>
      </c>
      <c r="P7" s="477">
        <f t="shared" si="3"/>
        <v>-15.5</v>
      </c>
    </row>
    <row r="8" ht="15.75" customHeight="1" spans="1:16">
      <c r="A8" s="378" t="s">
        <v>76</v>
      </c>
      <c r="B8" s="479">
        <v>850.73</v>
      </c>
      <c r="C8" s="481">
        <v>898.88</v>
      </c>
      <c r="D8" s="481"/>
      <c r="E8" s="480">
        <f>SUM(C8:D8)</f>
        <v>898.88</v>
      </c>
      <c r="F8" s="271">
        <v>651.02</v>
      </c>
      <c r="G8" s="477">
        <f t="shared" si="0"/>
        <v>72.4</v>
      </c>
      <c r="H8" s="477">
        <f t="shared" si="1"/>
        <v>-23.48</v>
      </c>
      <c r="I8" s="500" t="s">
        <v>77</v>
      </c>
      <c r="J8" s="484"/>
      <c r="K8" s="480"/>
      <c r="L8" s="501">
        <f t="shared" ref="L8:L29" si="4">M8-K8</f>
        <v>0</v>
      </c>
      <c r="M8" s="480"/>
      <c r="N8" s="271"/>
      <c r="O8" s="477"/>
      <c r="P8" s="477"/>
    </row>
    <row r="9" ht="15.75" customHeight="1" spans="1:16">
      <c r="A9" s="378" t="s">
        <v>78</v>
      </c>
      <c r="B9" s="479">
        <v>49.11</v>
      </c>
      <c r="C9" s="481">
        <v>62</v>
      </c>
      <c r="D9" s="481"/>
      <c r="E9" s="480">
        <f t="shared" ref="E9:E20" si="5">SUM(C9:D9)</f>
        <v>62</v>
      </c>
      <c r="F9" s="271">
        <v>66.69</v>
      </c>
      <c r="G9" s="477">
        <f t="shared" si="0"/>
        <v>107.6</v>
      </c>
      <c r="H9" s="477">
        <f t="shared" si="1"/>
        <v>35.8</v>
      </c>
      <c r="I9" s="500" t="s">
        <v>79</v>
      </c>
      <c r="J9" s="484">
        <v>11.45</v>
      </c>
      <c r="K9" s="480">
        <v>16</v>
      </c>
      <c r="L9" s="501">
        <f t="shared" si="4"/>
        <v>2.48</v>
      </c>
      <c r="M9" s="274">
        <v>18.48</v>
      </c>
      <c r="N9" s="274">
        <v>18.48</v>
      </c>
      <c r="O9" s="477">
        <f t="shared" si="2"/>
        <v>100</v>
      </c>
      <c r="P9" s="477">
        <f t="shared" si="3"/>
        <v>61.4</v>
      </c>
    </row>
    <row r="10" ht="15.75" customHeight="1" spans="1:16">
      <c r="A10" s="378" t="s">
        <v>80</v>
      </c>
      <c r="B10" s="479">
        <v>45.52</v>
      </c>
      <c r="C10" s="481">
        <v>51.32</v>
      </c>
      <c r="D10" s="481"/>
      <c r="E10" s="480">
        <f t="shared" si="5"/>
        <v>51.32</v>
      </c>
      <c r="F10" s="271">
        <v>26.91</v>
      </c>
      <c r="G10" s="477">
        <f t="shared" si="0"/>
        <v>52.4</v>
      </c>
      <c r="H10" s="477">
        <f t="shared" si="1"/>
        <v>-40.88</v>
      </c>
      <c r="I10" s="500" t="s">
        <v>81</v>
      </c>
      <c r="J10" s="484"/>
      <c r="K10" s="480"/>
      <c r="L10" s="501">
        <f t="shared" si="4"/>
        <v>0</v>
      </c>
      <c r="M10" s="274"/>
      <c r="N10" s="274"/>
      <c r="O10" s="477"/>
      <c r="P10" s="477"/>
    </row>
    <row r="11" ht="15.75" customHeight="1" spans="1:16">
      <c r="A11" s="378" t="s">
        <v>82</v>
      </c>
      <c r="B11" s="479">
        <v>252.48</v>
      </c>
      <c r="C11" s="481">
        <v>241.32</v>
      </c>
      <c r="D11" s="481"/>
      <c r="E11" s="480">
        <f t="shared" si="5"/>
        <v>241.32</v>
      </c>
      <c r="F11" s="271">
        <v>278.18</v>
      </c>
      <c r="G11" s="477">
        <f t="shared" si="0"/>
        <v>115.3</v>
      </c>
      <c r="H11" s="477">
        <f t="shared" si="1"/>
        <v>10.18</v>
      </c>
      <c r="I11" s="500" t="s">
        <v>83</v>
      </c>
      <c r="J11" s="484"/>
      <c r="K11" s="480"/>
      <c r="L11" s="501">
        <f t="shared" si="4"/>
        <v>0</v>
      </c>
      <c r="M11" s="274"/>
      <c r="N11" s="274"/>
      <c r="O11" s="477"/>
      <c r="P11" s="477"/>
    </row>
    <row r="12" ht="15.75" customHeight="1" spans="1:16">
      <c r="A12" s="378" t="s">
        <v>84</v>
      </c>
      <c r="B12" s="479">
        <v>275.27</v>
      </c>
      <c r="C12" s="481">
        <v>282.11</v>
      </c>
      <c r="D12" s="481"/>
      <c r="E12" s="480">
        <f t="shared" si="5"/>
        <v>282.11</v>
      </c>
      <c r="F12" s="271">
        <v>139.95</v>
      </c>
      <c r="G12" s="477">
        <f t="shared" si="0"/>
        <v>49.6</v>
      </c>
      <c r="H12" s="477">
        <f t="shared" si="1"/>
        <v>-49.16</v>
      </c>
      <c r="I12" s="500" t="s">
        <v>85</v>
      </c>
      <c r="J12" s="484"/>
      <c r="K12" s="480"/>
      <c r="L12" s="501">
        <f t="shared" si="4"/>
        <v>0</v>
      </c>
      <c r="M12" s="274"/>
      <c r="N12" s="274"/>
      <c r="O12" s="477"/>
      <c r="P12" s="477"/>
    </row>
    <row r="13" ht="15.75" customHeight="1" spans="1:16">
      <c r="A13" s="378" t="s">
        <v>86</v>
      </c>
      <c r="B13" s="479">
        <v>34.64</v>
      </c>
      <c r="C13" s="481">
        <v>35.44</v>
      </c>
      <c r="D13" s="481"/>
      <c r="E13" s="480">
        <f t="shared" si="5"/>
        <v>35.44</v>
      </c>
      <c r="F13" s="271">
        <v>148.3</v>
      </c>
      <c r="G13" s="477">
        <f t="shared" si="0"/>
        <v>418.5</v>
      </c>
      <c r="H13" s="477">
        <f t="shared" si="1"/>
        <v>328.12</v>
      </c>
      <c r="I13" s="500" t="s">
        <v>87</v>
      </c>
      <c r="J13" s="484">
        <v>165.28</v>
      </c>
      <c r="K13" s="481">
        <v>83.64</v>
      </c>
      <c r="L13" s="501">
        <f t="shared" si="4"/>
        <v>14.77</v>
      </c>
      <c r="M13" s="274">
        <v>98.41</v>
      </c>
      <c r="N13" s="274">
        <v>98.41</v>
      </c>
      <c r="O13" s="477">
        <f t="shared" si="2"/>
        <v>100</v>
      </c>
      <c r="P13" s="477">
        <f t="shared" si="3"/>
        <v>-40.5</v>
      </c>
    </row>
    <row r="14" ht="15.75" customHeight="1" spans="1:16">
      <c r="A14" s="378" t="s">
        <v>88</v>
      </c>
      <c r="B14" s="479">
        <v>31.19</v>
      </c>
      <c r="C14" s="480"/>
      <c r="D14" s="480"/>
      <c r="E14" s="480">
        <f t="shared" si="5"/>
        <v>0</v>
      </c>
      <c r="F14" s="271">
        <v>45.9</v>
      </c>
      <c r="G14" s="477"/>
      <c r="H14" s="477">
        <f t="shared" si="1"/>
        <v>47.16</v>
      </c>
      <c r="I14" s="500" t="s">
        <v>89</v>
      </c>
      <c r="J14" s="484">
        <v>1154.1</v>
      </c>
      <c r="K14" s="481">
        <v>546.8</v>
      </c>
      <c r="L14" s="501">
        <f t="shared" si="4"/>
        <v>736.14</v>
      </c>
      <c r="M14" s="274">
        <v>1282.94</v>
      </c>
      <c r="N14" s="274">
        <v>1179.15</v>
      </c>
      <c r="O14" s="477">
        <f t="shared" si="2"/>
        <v>91.91</v>
      </c>
      <c r="P14" s="477">
        <f t="shared" si="3"/>
        <v>2.2</v>
      </c>
    </row>
    <row r="15" ht="15.75" customHeight="1" spans="1:16">
      <c r="A15" s="378" t="s">
        <v>90</v>
      </c>
      <c r="B15" s="479">
        <v>122.96</v>
      </c>
      <c r="C15" s="481">
        <v>123.91</v>
      </c>
      <c r="D15" s="481"/>
      <c r="E15" s="480">
        <f t="shared" si="5"/>
        <v>123.91</v>
      </c>
      <c r="F15" s="271">
        <v>101.68</v>
      </c>
      <c r="G15" s="477">
        <f t="shared" si="0"/>
        <v>82.1</v>
      </c>
      <c r="H15" s="477">
        <f t="shared" si="1"/>
        <v>-17.31</v>
      </c>
      <c r="I15" s="500" t="s">
        <v>91</v>
      </c>
      <c r="J15" s="484">
        <v>200.17</v>
      </c>
      <c r="K15" s="480">
        <v>180.43</v>
      </c>
      <c r="L15" s="501">
        <f t="shared" si="4"/>
        <v>110.35</v>
      </c>
      <c r="M15" s="274">
        <v>290.78</v>
      </c>
      <c r="N15" s="274">
        <v>272.73</v>
      </c>
      <c r="O15" s="477">
        <f t="shared" si="2"/>
        <v>93.79</v>
      </c>
      <c r="P15" s="477">
        <f t="shared" si="3"/>
        <v>36.2</v>
      </c>
    </row>
    <row r="16" ht="15.75" customHeight="1" spans="1:16">
      <c r="A16" s="482" t="s">
        <v>92</v>
      </c>
      <c r="B16" s="479">
        <v>3.18</v>
      </c>
      <c r="C16" s="481">
        <v>3.33</v>
      </c>
      <c r="D16" s="481"/>
      <c r="E16" s="480">
        <f t="shared" si="5"/>
        <v>3.33</v>
      </c>
      <c r="F16" s="271">
        <v>0.89</v>
      </c>
      <c r="G16" s="477">
        <f t="shared" si="0"/>
        <v>26.7</v>
      </c>
      <c r="H16" s="477">
        <f t="shared" si="1"/>
        <v>-72.01</v>
      </c>
      <c r="I16" s="500" t="s">
        <v>93</v>
      </c>
      <c r="J16" s="484">
        <v>12.12</v>
      </c>
      <c r="K16" s="480"/>
      <c r="L16" s="501">
        <f t="shared" si="4"/>
        <v>6.39</v>
      </c>
      <c r="M16" s="274">
        <v>6.39</v>
      </c>
      <c r="N16" s="274">
        <v>6.39</v>
      </c>
      <c r="O16" s="477">
        <f t="shared" si="2"/>
        <v>100</v>
      </c>
      <c r="P16" s="477">
        <f t="shared" si="3"/>
        <v>-47.3</v>
      </c>
    </row>
    <row r="17" ht="15.75" customHeight="1" spans="1:16">
      <c r="A17" s="378" t="s">
        <v>94</v>
      </c>
      <c r="B17" s="479"/>
      <c r="C17" s="480"/>
      <c r="D17" s="480"/>
      <c r="E17" s="480">
        <f t="shared" si="5"/>
        <v>0</v>
      </c>
      <c r="F17" s="409">
        <v>0</v>
      </c>
      <c r="G17" s="477"/>
      <c r="H17" s="477"/>
      <c r="I17" s="500" t="s">
        <v>95</v>
      </c>
      <c r="J17" s="484">
        <v>263.36</v>
      </c>
      <c r="K17" s="481">
        <v>261.44</v>
      </c>
      <c r="L17" s="501">
        <f t="shared" si="4"/>
        <v>35.04</v>
      </c>
      <c r="M17" s="274">
        <v>296.48</v>
      </c>
      <c r="N17" s="274">
        <v>278.69</v>
      </c>
      <c r="O17" s="477">
        <f t="shared" si="2"/>
        <v>94</v>
      </c>
      <c r="P17" s="477">
        <f t="shared" si="3"/>
        <v>5.8</v>
      </c>
    </row>
    <row r="18" ht="15.75" customHeight="1" spans="1:16">
      <c r="A18" s="482" t="s">
        <v>96</v>
      </c>
      <c r="B18" s="479">
        <v>28.04</v>
      </c>
      <c r="C18" s="481">
        <v>34.56</v>
      </c>
      <c r="D18" s="481"/>
      <c r="E18" s="480">
        <f t="shared" si="5"/>
        <v>34.56</v>
      </c>
      <c r="F18" s="271">
        <v>3.3</v>
      </c>
      <c r="G18" s="477">
        <f t="shared" si="0"/>
        <v>9.5</v>
      </c>
      <c r="H18" s="477">
        <f t="shared" si="1"/>
        <v>-88.23</v>
      </c>
      <c r="I18" s="500" t="s">
        <v>97</v>
      </c>
      <c r="J18" s="484">
        <v>901.1</v>
      </c>
      <c r="K18" s="480">
        <v>768.53</v>
      </c>
      <c r="L18" s="501">
        <f t="shared" si="4"/>
        <v>314.83</v>
      </c>
      <c r="M18" s="274">
        <v>1083.36</v>
      </c>
      <c r="N18" s="274">
        <v>1083.36</v>
      </c>
      <c r="O18" s="477">
        <f t="shared" si="2"/>
        <v>100</v>
      </c>
      <c r="P18" s="477">
        <f t="shared" si="3"/>
        <v>20.2</v>
      </c>
    </row>
    <row r="19" ht="15.75" customHeight="1" spans="1:16">
      <c r="A19" s="482" t="s">
        <v>98</v>
      </c>
      <c r="B19" s="479">
        <v>11.37</v>
      </c>
      <c r="C19" s="481">
        <v>14.1</v>
      </c>
      <c r="D19" s="481"/>
      <c r="E19" s="480">
        <f t="shared" si="5"/>
        <v>14.1</v>
      </c>
      <c r="F19" s="271">
        <v>9.91</v>
      </c>
      <c r="G19" s="477">
        <f t="shared" si="0"/>
        <v>70.3</v>
      </c>
      <c r="H19" s="477">
        <f t="shared" si="1"/>
        <v>-12.84</v>
      </c>
      <c r="I19" s="500" t="s">
        <v>99</v>
      </c>
      <c r="J19" s="484">
        <v>662.82</v>
      </c>
      <c r="K19" s="480">
        <v>9.6</v>
      </c>
      <c r="L19" s="501">
        <f t="shared" si="4"/>
        <v>57.08</v>
      </c>
      <c r="M19" s="274">
        <v>66.68</v>
      </c>
      <c r="N19" s="274">
        <v>42.16</v>
      </c>
      <c r="O19" s="477">
        <f t="shared" si="2"/>
        <v>63.23</v>
      </c>
      <c r="P19" s="477">
        <f t="shared" si="3"/>
        <v>-93.6</v>
      </c>
    </row>
    <row r="20" ht="15.75" customHeight="1" spans="1:16">
      <c r="A20" s="482" t="s">
        <v>100</v>
      </c>
      <c r="B20" s="479"/>
      <c r="C20" s="483">
        <v>27.23</v>
      </c>
      <c r="D20" s="483"/>
      <c r="E20" s="480">
        <f t="shared" si="5"/>
        <v>27.23</v>
      </c>
      <c r="F20" s="480">
        <v>0</v>
      </c>
      <c r="G20" s="477">
        <f t="shared" si="0"/>
        <v>0</v>
      </c>
      <c r="H20" s="477"/>
      <c r="I20" s="500" t="s">
        <v>101</v>
      </c>
      <c r="J20" s="484"/>
      <c r="K20" s="480"/>
      <c r="L20" s="501">
        <f t="shared" si="4"/>
        <v>0</v>
      </c>
      <c r="M20" s="274"/>
      <c r="N20" s="274"/>
      <c r="O20" s="477"/>
      <c r="P20" s="477"/>
    </row>
    <row r="21" ht="15.75" customHeight="1" spans="1:16">
      <c r="A21" s="482"/>
      <c r="B21" s="479"/>
      <c r="C21" s="480">
        <v>0</v>
      </c>
      <c r="D21" s="480"/>
      <c r="E21" s="480"/>
      <c r="F21" s="480"/>
      <c r="G21" s="477"/>
      <c r="H21" s="477"/>
      <c r="I21" s="500" t="s">
        <v>102</v>
      </c>
      <c r="J21" s="484"/>
      <c r="K21" s="480"/>
      <c r="L21" s="501">
        <f t="shared" si="4"/>
        <v>0</v>
      </c>
      <c r="M21" s="274"/>
      <c r="N21" s="274"/>
      <c r="O21" s="477"/>
      <c r="P21" s="477"/>
    </row>
    <row r="22" ht="15.75" customHeight="1" spans="1:16">
      <c r="A22" s="482" t="s">
        <v>23</v>
      </c>
      <c r="B22" s="479"/>
      <c r="C22" s="480">
        <v>0</v>
      </c>
      <c r="D22" s="480"/>
      <c r="E22" s="480"/>
      <c r="F22" s="480"/>
      <c r="G22" s="477"/>
      <c r="H22" s="477"/>
      <c r="I22" s="500" t="s">
        <v>103</v>
      </c>
      <c r="J22" s="484"/>
      <c r="K22" s="480"/>
      <c r="L22" s="501">
        <f t="shared" si="4"/>
        <v>0</v>
      </c>
      <c r="M22" s="274"/>
      <c r="N22" s="274"/>
      <c r="O22" s="477"/>
      <c r="P22" s="477"/>
    </row>
    <row r="23" ht="15.75" customHeight="1" spans="1:16">
      <c r="A23" s="378" t="s">
        <v>104</v>
      </c>
      <c r="B23" s="479">
        <v>12.8</v>
      </c>
      <c r="C23" s="480">
        <f t="shared" ref="C23:F23" si="6">SUM(C24:C30)</f>
        <v>10.27</v>
      </c>
      <c r="D23" s="480"/>
      <c r="E23" s="480">
        <f t="shared" si="6"/>
        <v>10.27</v>
      </c>
      <c r="F23" s="480">
        <f t="shared" si="6"/>
        <v>12.62</v>
      </c>
      <c r="G23" s="477">
        <f t="shared" si="0"/>
        <v>122.9</v>
      </c>
      <c r="H23" s="477">
        <f t="shared" si="1"/>
        <v>-1.41</v>
      </c>
      <c r="I23" s="500" t="s">
        <v>105</v>
      </c>
      <c r="J23" s="479"/>
      <c r="K23" s="480"/>
      <c r="L23" s="501">
        <f t="shared" si="4"/>
        <v>0</v>
      </c>
      <c r="M23" s="274"/>
      <c r="N23" s="274"/>
      <c r="O23" s="477"/>
      <c r="P23" s="477"/>
    </row>
    <row r="24" ht="15.75" customHeight="1" spans="1:16">
      <c r="A24" s="378" t="s">
        <v>106</v>
      </c>
      <c r="B24" s="484"/>
      <c r="C24" s="480"/>
      <c r="D24" s="480"/>
      <c r="E24" s="480"/>
      <c r="F24" s="480"/>
      <c r="G24" s="477"/>
      <c r="H24" s="477"/>
      <c r="I24" s="500" t="s">
        <v>107</v>
      </c>
      <c r="J24" s="484"/>
      <c r="K24" s="480"/>
      <c r="L24" s="501">
        <f t="shared" si="4"/>
        <v>1.7</v>
      </c>
      <c r="M24" s="274">
        <v>1.7</v>
      </c>
      <c r="N24" s="274"/>
      <c r="O24" s="477"/>
      <c r="P24" s="477"/>
    </row>
    <row r="25" ht="15.75" customHeight="1" spans="1:16">
      <c r="A25" s="378" t="s">
        <v>108</v>
      </c>
      <c r="B25" s="484">
        <v>9.76</v>
      </c>
      <c r="C25" s="481">
        <v>6.93</v>
      </c>
      <c r="D25" s="481"/>
      <c r="E25" s="481">
        <v>6.93</v>
      </c>
      <c r="F25" s="409">
        <v>4.71</v>
      </c>
      <c r="G25" s="477">
        <f t="shared" si="0"/>
        <v>68</v>
      </c>
      <c r="H25" s="477">
        <f t="shared" si="1"/>
        <v>-51.74</v>
      </c>
      <c r="I25" s="500" t="s">
        <v>109</v>
      </c>
      <c r="J25" s="484">
        <v>144.06</v>
      </c>
      <c r="K25" s="480">
        <v>121.4</v>
      </c>
      <c r="L25" s="501">
        <f t="shared" si="4"/>
        <v>331.76</v>
      </c>
      <c r="M25" s="274">
        <v>453.16</v>
      </c>
      <c r="N25" s="274">
        <v>453.16</v>
      </c>
      <c r="O25" s="477">
        <f t="shared" si="2"/>
        <v>100</v>
      </c>
      <c r="P25" s="477">
        <f t="shared" si="3"/>
        <v>214.6</v>
      </c>
    </row>
    <row r="26" ht="15.75" customHeight="1" spans="1:16">
      <c r="A26" s="378" t="s">
        <v>110</v>
      </c>
      <c r="B26" s="484">
        <v>1.65</v>
      </c>
      <c r="C26" s="481">
        <v>2.08</v>
      </c>
      <c r="D26" s="481"/>
      <c r="E26" s="480">
        <f t="shared" ref="E26:E31" si="7">SUM(C26:D26)</f>
        <v>2.08</v>
      </c>
      <c r="F26" s="409">
        <v>1.43</v>
      </c>
      <c r="G26" s="477">
        <f t="shared" si="0"/>
        <v>68.8</v>
      </c>
      <c r="H26" s="477">
        <f t="shared" si="1"/>
        <v>-13.33</v>
      </c>
      <c r="I26" s="500" t="s">
        <v>111</v>
      </c>
      <c r="J26" s="484"/>
      <c r="K26" s="480"/>
      <c r="L26" s="501">
        <f t="shared" si="4"/>
        <v>0</v>
      </c>
      <c r="M26" s="274"/>
      <c r="N26" s="274"/>
      <c r="O26" s="477"/>
      <c r="P26" s="477"/>
    </row>
    <row r="27" ht="15.75" customHeight="1" spans="1:16">
      <c r="A27" s="378" t="s">
        <v>112</v>
      </c>
      <c r="B27" s="484">
        <v>1.39</v>
      </c>
      <c r="C27" s="481">
        <v>1.26</v>
      </c>
      <c r="D27" s="481"/>
      <c r="E27" s="480">
        <f t="shared" si="7"/>
        <v>1.26</v>
      </c>
      <c r="F27" s="409">
        <v>3.48</v>
      </c>
      <c r="G27" s="477">
        <f t="shared" si="0"/>
        <v>276.2</v>
      </c>
      <c r="H27" s="477">
        <f t="shared" si="1"/>
        <v>150.36</v>
      </c>
      <c r="I27" s="500" t="s">
        <v>113</v>
      </c>
      <c r="J27" s="502">
        <v>6.99</v>
      </c>
      <c r="K27" s="481">
        <v>53.27</v>
      </c>
      <c r="L27" s="501">
        <f t="shared" si="4"/>
        <v>156.97</v>
      </c>
      <c r="M27" s="274">
        <v>210.24</v>
      </c>
      <c r="N27" s="274">
        <v>76.97</v>
      </c>
      <c r="O27" s="477">
        <f t="shared" si="2"/>
        <v>36.61</v>
      </c>
      <c r="P27" s="477">
        <f t="shared" si="3"/>
        <v>1001.1</v>
      </c>
    </row>
    <row r="28" ht="15.75" customHeight="1" spans="1:16">
      <c r="A28" s="378" t="s">
        <v>114</v>
      </c>
      <c r="B28" s="485"/>
      <c r="C28" s="480"/>
      <c r="D28" s="410"/>
      <c r="E28" s="480">
        <f t="shared" si="7"/>
        <v>0</v>
      </c>
      <c r="F28" s="409"/>
      <c r="G28" s="477"/>
      <c r="H28" s="477"/>
      <c r="I28" s="500" t="s">
        <v>115</v>
      </c>
      <c r="J28" s="502"/>
      <c r="K28" s="481">
        <v>64</v>
      </c>
      <c r="L28" s="501">
        <f t="shared" si="4"/>
        <v>-64</v>
      </c>
      <c r="M28" s="274"/>
      <c r="N28" s="274"/>
      <c r="O28" s="477"/>
      <c r="P28" s="477"/>
    </row>
    <row r="29" ht="15.75" customHeight="1" spans="1:16">
      <c r="A29" s="378" t="s">
        <v>116</v>
      </c>
      <c r="B29" s="485"/>
      <c r="C29" s="480"/>
      <c r="D29" s="410"/>
      <c r="E29" s="480">
        <f t="shared" si="7"/>
        <v>0</v>
      </c>
      <c r="F29" s="409"/>
      <c r="G29" s="477"/>
      <c r="H29" s="477"/>
      <c r="I29" s="500" t="s">
        <v>117</v>
      </c>
      <c r="J29" s="502">
        <v>50.84</v>
      </c>
      <c r="K29" s="481">
        <f>-5+448.2</f>
        <v>443.2</v>
      </c>
      <c r="L29" s="501">
        <f t="shared" si="4"/>
        <v>-443.2</v>
      </c>
      <c r="M29" s="279"/>
      <c r="N29" s="279"/>
      <c r="O29" s="477"/>
      <c r="P29" s="477"/>
    </row>
    <row r="30" ht="15.75" customHeight="1" spans="1:16">
      <c r="A30" s="378" t="s">
        <v>118</v>
      </c>
      <c r="B30" s="485"/>
      <c r="C30" s="480"/>
      <c r="D30" s="410"/>
      <c r="E30" s="480">
        <f t="shared" si="7"/>
        <v>0</v>
      </c>
      <c r="F30" s="409">
        <v>3</v>
      </c>
      <c r="G30" s="477">
        <v>100</v>
      </c>
      <c r="H30" s="477">
        <v>100</v>
      </c>
      <c r="I30" s="500" t="s">
        <v>119</v>
      </c>
      <c r="J30" s="502"/>
      <c r="K30" s="503"/>
      <c r="L30" s="279"/>
      <c r="M30" s="279"/>
      <c r="N30" s="279"/>
      <c r="O30" s="279"/>
      <c r="P30" s="495"/>
    </row>
    <row r="31" ht="15.75" customHeight="1" spans="1:16">
      <c r="A31" s="486"/>
      <c r="B31" s="487"/>
      <c r="C31" s="488"/>
      <c r="D31" s="489"/>
      <c r="E31" s="480">
        <f t="shared" si="7"/>
        <v>0</v>
      </c>
      <c r="F31" s="489"/>
      <c r="G31" s="489"/>
      <c r="H31" s="477"/>
      <c r="I31" s="500" t="s">
        <v>120</v>
      </c>
      <c r="J31" s="487"/>
      <c r="K31" s="503"/>
      <c r="L31" s="279"/>
      <c r="M31" s="480">
        <f t="shared" ref="M31:M32" si="8">SUM(K31:L31)</f>
        <v>0</v>
      </c>
      <c r="N31" s="279"/>
      <c r="O31" s="279"/>
      <c r="P31" s="495"/>
    </row>
    <row r="32" ht="15.75" customHeight="1" spans="1:16">
      <c r="A32" s="486"/>
      <c r="B32" s="487"/>
      <c r="C32" s="488"/>
      <c r="D32" s="489"/>
      <c r="E32" s="480"/>
      <c r="F32" s="489"/>
      <c r="G32" s="489"/>
      <c r="H32" s="477"/>
      <c r="I32" s="500"/>
      <c r="J32" s="487"/>
      <c r="K32" s="503"/>
      <c r="L32" s="279"/>
      <c r="M32" s="480">
        <f t="shared" si="8"/>
        <v>0</v>
      </c>
      <c r="N32" s="279"/>
      <c r="O32" s="279"/>
      <c r="P32" s="495"/>
    </row>
    <row r="33" ht="15.75" customHeight="1" spans="1:16">
      <c r="A33" s="478" t="s">
        <v>121</v>
      </c>
      <c r="B33" s="476">
        <f>B34+B35+B36+B37+B38+B42</f>
        <v>4003.33</v>
      </c>
      <c r="C33" s="269">
        <f>SUM(C34:C38)+C42</f>
        <v>2235.71</v>
      </c>
      <c r="D33" s="269">
        <f>SUM(D34:D38)+D42</f>
        <v>1552.62</v>
      </c>
      <c r="E33" s="269">
        <f>SUM(E34:E38)+E42</f>
        <v>3788.33</v>
      </c>
      <c r="F33" s="269">
        <f>SUM(F34:F38)+F42</f>
        <v>3788.33</v>
      </c>
      <c r="G33" s="490" t="s">
        <v>122</v>
      </c>
      <c r="H33" s="477">
        <f t="shared" si="1"/>
        <v>-5.37</v>
      </c>
      <c r="I33" s="478" t="s">
        <v>123</v>
      </c>
      <c r="J33" s="476">
        <f>SUM(J34:J36)+J39+J40+J44</f>
        <v>701.07</v>
      </c>
      <c r="K33" s="269">
        <f>SUM(K34,K35,K36,K39,K40,K44)</f>
        <v>103.57</v>
      </c>
      <c r="L33" s="501">
        <f>SUM(L34,L35,L36,L39,L40,L44)</f>
        <v>437.75</v>
      </c>
      <c r="M33" s="269">
        <f>SUM(M34,M35,M36,M39,M40,M44)</f>
        <v>541.32</v>
      </c>
      <c r="N33" s="269">
        <f>SUM(N34,N35,N36,N39,N40,N44)</f>
        <v>541.32</v>
      </c>
      <c r="O33" s="386" t="s">
        <v>122</v>
      </c>
      <c r="P33" s="387" t="s">
        <v>122</v>
      </c>
    </row>
    <row r="34" ht="15.75" customHeight="1" spans="1:16">
      <c r="A34" s="156" t="s">
        <v>124</v>
      </c>
      <c r="B34" s="485">
        <v>3169.37</v>
      </c>
      <c r="C34" s="409">
        <v>1689.6</v>
      </c>
      <c r="D34" s="409">
        <f>E34-C34</f>
        <v>1519.42</v>
      </c>
      <c r="E34" s="409">
        <v>3209.02</v>
      </c>
      <c r="F34" s="409">
        <v>3209.02</v>
      </c>
      <c r="G34" s="477">
        <f t="shared" ref="G34" si="9">ROUND(F34/E34,3)*100</f>
        <v>100</v>
      </c>
      <c r="H34" s="477">
        <f t="shared" si="1"/>
        <v>1.25</v>
      </c>
      <c r="I34" s="156" t="s">
        <v>125</v>
      </c>
      <c r="J34" s="493">
        <v>154.96</v>
      </c>
      <c r="K34" s="409">
        <v>19.6</v>
      </c>
      <c r="L34" s="501">
        <f t="shared" ref="L34" si="10">M34-K34</f>
        <v>176.33</v>
      </c>
      <c r="M34" s="409">
        <v>195.93</v>
      </c>
      <c r="N34" s="409">
        <v>195.93</v>
      </c>
      <c r="O34" s="477">
        <f t="shared" ref="O34" si="11">ROUND(N34/M34,4)*100</f>
        <v>100</v>
      </c>
      <c r="P34" s="477">
        <f t="shared" ref="P34" si="12">ROUND(SUM(N34-J34)/J34,3)*100</f>
        <v>26.4</v>
      </c>
    </row>
    <row r="35" ht="15.75" customHeight="1" spans="1:16">
      <c r="A35" s="156" t="s">
        <v>126</v>
      </c>
      <c r="B35" s="485"/>
      <c r="C35" s="409"/>
      <c r="D35" s="491"/>
      <c r="E35" s="480">
        <f t="shared" ref="E35:E42" si="13">SUM(C35:D35)</f>
        <v>0</v>
      </c>
      <c r="F35" s="409"/>
      <c r="G35" s="477"/>
      <c r="H35" s="477"/>
      <c r="I35" s="156" t="s">
        <v>127</v>
      </c>
      <c r="J35" s="493"/>
      <c r="K35" s="409"/>
      <c r="L35" s="491"/>
      <c r="M35" s="480"/>
      <c r="N35" s="409"/>
      <c r="O35" s="477"/>
      <c r="P35" s="477"/>
    </row>
    <row r="36" ht="15.75" customHeight="1" spans="1:16">
      <c r="A36" s="156" t="s">
        <v>128</v>
      </c>
      <c r="B36" s="485">
        <v>83.97</v>
      </c>
      <c r="C36" s="485">
        <v>83.97</v>
      </c>
      <c r="D36" s="409">
        <f>E36-C36</f>
        <v>0</v>
      </c>
      <c r="E36" s="409">
        <v>83.97</v>
      </c>
      <c r="F36" s="409">
        <v>83.97</v>
      </c>
      <c r="G36" s="477">
        <f t="shared" ref="G36:G42" si="14">ROUND(F36/E36,3)*100</f>
        <v>100</v>
      </c>
      <c r="H36" s="477">
        <f t="shared" si="1"/>
        <v>0</v>
      </c>
      <c r="I36" s="156" t="s">
        <v>129</v>
      </c>
      <c r="J36" s="485"/>
      <c r="K36" s="409"/>
      <c r="L36" s="491"/>
      <c r="M36" s="480"/>
      <c r="N36" s="409"/>
      <c r="O36" s="477"/>
      <c r="P36" s="477"/>
    </row>
    <row r="37" ht="15.75" customHeight="1" spans="1:16">
      <c r="A37" s="156" t="s">
        <v>130</v>
      </c>
      <c r="B37" s="485"/>
      <c r="C37" s="409"/>
      <c r="D37" s="409">
        <f>E37-C37</f>
        <v>33.2</v>
      </c>
      <c r="E37" s="409">
        <v>33.2</v>
      </c>
      <c r="F37" s="409">
        <v>33.2</v>
      </c>
      <c r="G37" s="477">
        <f t="shared" si="14"/>
        <v>100</v>
      </c>
      <c r="H37" s="477">
        <v>100</v>
      </c>
      <c r="I37" s="156" t="s">
        <v>131</v>
      </c>
      <c r="J37" s="493"/>
      <c r="K37" s="409"/>
      <c r="L37" s="491"/>
      <c r="M37" s="480"/>
      <c r="N37" s="409"/>
      <c r="O37" s="477"/>
      <c r="P37" s="477"/>
    </row>
    <row r="38" ht="15.75" customHeight="1" spans="1:16">
      <c r="A38" s="156" t="s">
        <v>132</v>
      </c>
      <c r="B38" s="485">
        <f>SUM(B39:B41)</f>
        <v>0</v>
      </c>
      <c r="C38" s="409"/>
      <c r="D38" s="409"/>
      <c r="E38" s="480">
        <f t="shared" si="13"/>
        <v>0</v>
      </c>
      <c r="F38" s="409">
        <f t="shared" ref="F38" si="15">SUM(F39:F41)</f>
        <v>0</v>
      </c>
      <c r="G38" s="477"/>
      <c r="H38" s="477"/>
      <c r="I38" s="156" t="s">
        <v>133</v>
      </c>
      <c r="J38" s="485"/>
      <c r="K38" s="409"/>
      <c r="L38" s="501"/>
      <c r="M38" s="480"/>
      <c r="N38" s="409"/>
      <c r="O38" s="477"/>
      <c r="P38" s="477"/>
    </row>
    <row r="39" ht="15.75" customHeight="1" spans="1:16">
      <c r="A39" s="156" t="s">
        <v>134</v>
      </c>
      <c r="B39" s="485"/>
      <c r="C39" s="409"/>
      <c r="D39" s="491"/>
      <c r="E39" s="480">
        <f t="shared" si="13"/>
        <v>0</v>
      </c>
      <c r="F39" s="409"/>
      <c r="G39" s="477"/>
      <c r="H39" s="477"/>
      <c r="I39" s="156" t="s">
        <v>135</v>
      </c>
      <c r="J39" s="493">
        <v>83.97</v>
      </c>
      <c r="K39" s="409">
        <v>83.97</v>
      </c>
      <c r="L39" s="501">
        <f t="shared" ref="L39" si="16">M39-K39</f>
        <v>-76.2</v>
      </c>
      <c r="M39" s="409">
        <v>7.77</v>
      </c>
      <c r="N39" s="409">
        <v>7.77</v>
      </c>
      <c r="O39" s="477">
        <f t="shared" ref="O39:O44" si="17">ROUND(N39/M39,4)*100</f>
        <v>100</v>
      </c>
      <c r="P39" s="477">
        <f t="shared" ref="P39:P44" si="18">ROUND(SUM(N39-J39)/J39,3)*100</f>
        <v>-90.7</v>
      </c>
    </row>
    <row r="40" ht="15.75" customHeight="1" spans="1:16">
      <c r="A40" s="156" t="s">
        <v>136</v>
      </c>
      <c r="B40" s="485"/>
      <c r="C40" s="409"/>
      <c r="D40" s="491"/>
      <c r="E40" s="480">
        <f t="shared" si="13"/>
        <v>0</v>
      </c>
      <c r="F40" s="409"/>
      <c r="G40" s="477"/>
      <c r="H40" s="477"/>
      <c r="I40" s="156" t="s">
        <v>137</v>
      </c>
      <c r="J40" s="493"/>
      <c r="K40" s="409">
        <f>SUM(K41:K43)</f>
        <v>0</v>
      </c>
      <c r="L40" s="491"/>
      <c r="M40" s="480">
        <f t="shared" ref="M40:M43" si="19">SUM(K40:L40)</f>
        <v>0</v>
      </c>
      <c r="N40" s="409"/>
      <c r="O40" s="477"/>
      <c r="P40" s="477"/>
    </row>
    <row r="41" ht="15.75" customHeight="1" spans="1:16">
      <c r="A41" s="197" t="s">
        <v>138</v>
      </c>
      <c r="B41" s="485"/>
      <c r="C41" s="492"/>
      <c r="D41" s="492"/>
      <c r="E41" s="480">
        <f t="shared" si="13"/>
        <v>0</v>
      </c>
      <c r="F41" s="409"/>
      <c r="G41" s="477"/>
      <c r="H41" s="477"/>
      <c r="I41" s="156" t="s">
        <v>139</v>
      </c>
      <c r="J41" s="502"/>
      <c r="K41" s="492"/>
      <c r="L41" s="492"/>
      <c r="M41" s="480">
        <f t="shared" si="19"/>
        <v>0</v>
      </c>
      <c r="N41" s="409"/>
      <c r="O41" s="477"/>
      <c r="P41" s="477"/>
    </row>
    <row r="42" ht="15.75" customHeight="1" spans="1:16">
      <c r="A42" s="156" t="s">
        <v>140</v>
      </c>
      <c r="B42" s="493">
        <v>749.99</v>
      </c>
      <c r="C42" s="487">
        <v>462.14</v>
      </c>
      <c r="D42" s="480"/>
      <c r="E42" s="480">
        <f t="shared" si="13"/>
        <v>462.14</v>
      </c>
      <c r="F42" s="487">
        <v>462.14</v>
      </c>
      <c r="G42" s="477">
        <f t="shared" si="14"/>
        <v>100</v>
      </c>
      <c r="H42" s="477">
        <f t="shared" si="1"/>
        <v>-38.38</v>
      </c>
      <c r="I42" s="156" t="s">
        <v>141</v>
      </c>
      <c r="J42" s="493"/>
      <c r="K42" s="491"/>
      <c r="L42" s="491"/>
      <c r="M42" s="480">
        <f t="shared" si="19"/>
        <v>0</v>
      </c>
      <c r="N42" s="409"/>
      <c r="O42" s="477"/>
      <c r="P42" s="477"/>
    </row>
    <row r="43" ht="15.75" customHeight="1" spans="1:16">
      <c r="A43" s="494"/>
      <c r="B43" s="494"/>
      <c r="C43" s="279"/>
      <c r="D43" s="279"/>
      <c r="E43" s="279"/>
      <c r="F43" s="279"/>
      <c r="G43" s="279"/>
      <c r="H43" s="495"/>
      <c r="I43" s="156" t="s">
        <v>142</v>
      </c>
      <c r="J43" s="487"/>
      <c r="K43" s="279"/>
      <c r="L43" s="279"/>
      <c r="M43" s="480">
        <f t="shared" si="19"/>
        <v>0</v>
      </c>
      <c r="N43" s="279"/>
      <c r="O43" s="477"/>
      <c r="P43" s="477"/>
    </row>
    <row r="44" ht="15.75" customHeight="1" spans="1:16">
      <c r="A44" s="494"/>
      <c r="B44" s="494"/>
      <c r="C44" s="279"/>
      <c r="D44" s="279"/>
      <c r="E44" s="279"/>
      <c r="F44" s="279"/>
      <c r="G44" s="279"/>
      <c r="H44" s="495"/>
      <c r="I44" s="156" t="s">
        <v>143</v>
      </c>
      <c r="J44" s="487">
        <v>462.14</v>
      </c>
      <c r="K44" s="279"/>
      <c r="L44" s="501">
        <f t="shared" ref="L44" si="20">M44-K44</f>
        <v>337.62</v>
      </c>
      <c r="M44" s="279">
        <v>337.62</v>
      </c>
      <c r="N44" s="279">
        <v>337.62</v>
      </c>
      <c r="O44" s="477">
        <f t="shared" si="17"/>
        <v>100</v>
      </c>
      <c r="P44" s="477">
        <f t="shared" si="18"/>
        <v>-26.9</v>
      </c>
    </row>
    <row r="45" s="464" customFormat="1" ht="86.25" customHeight="1" spans="1:16">
      <c r="A45" s="496" t="s">
        <v>144</v>
      </c>
      <c r="B45" s="496"/>
      <c r="C45" s="497"/>
      <c r="D45" s="497"/>
      <c r="E45" s="497"/>
      <c r="F45" s="497"/>
      <c r="G45" s="498"/>
      <c r="H45" s="498"/>
      <c r="I45" s="496"/>
      <c r="J45" s="496"/>
      <c r="K45" s="497"/>
      <c r="L45" s="497"/>
      <c r="M45" s="497"/>
      <c r="N45" s="497"/>
      <c r="O45" s="496"/>
      <c r="P45" s="496"/>
    </row>
  </sheetData>
  <mergeCells count="3">
    <mergeCell ref="A1:P1"/>
    <mergeCell ref="A2:P2"/>
    <mergeCell ref="A45:P45"/>
  </mergeCells>
  <printOptions horizontalCentered="1"/>
  <pageMargins left="0.438888888888889" right="0.45" top="0.393055555555556" bottom="0" header="0.15625" footer="0.313888888888889"/>
  <pageSetup paperSize="9" scale="67" fitToWidth="0" orientation="landscape" blackAndWhite="1" errors="blank"/>
  <headerFooter alignWithMargins="0">
    <oddFooter>&amp;C&amp;P</oddFooter>
  </headerFooter>
  <ignoredErrors>
    <ignoredError sqref="K6 M33 E23 E20"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A2" sqref="A2:D35"/>
    </sheetView>
  </sheetViews>
  <sheetFormatPr defaultColWidth="9" defaultRowHeight="14.4" outlineLevelCol="3"/>
  <cols>
    <col min="1" max="3" width="20.6296296296296" customWidth="1"/>
    <col min="4" max="4" width="24.8796296296296" customWidth="1"/>
    <col min="5" max="5" width="28.8796296296296" customWidth="1"/>
  </cols>
  <sheetData>
    <row r="1" ht="76.5" customHeight="1" spans="1:4">
      <c r="A1" s="46" t="s">
        <v>145</v>
      </c>
      <c r="B1" s="46"/>
      <c r="C1" s="46"/>
      <c r="D1" s="46"/>
    </row>
    <row r="2" ht="13.5" customHeight="1" spans="1:4">
      <c r="A2" s="462" t="s">
        <v>146</v>
      </c>
      <c r="B2" s="463"/>
      <c r="C2" s="463"/>
      <c r="D2" s="463"/>
    </row>
    <row r="3" ht="13.5" customHeight="1" spans="1:4">
      <c r="A3" s="463"/>
      <c r="B3" s="463"/>
      <c r="C3" s="463"/>
      <c r="D3" s="463"/>
    </row>
    <row r="4" ht="13.5" customHeight="1" spans="1:4">
      <c r="A4" s="463"/>
      <c r="B4" s="463"/>
      <c r="C4" s="463"/>
      <c r="D4" s="463"/>
    </row>
    <row r="5" ht="13.5" customHeight="1" spans="1:4">
      <c r="A5" s="463"/>
      <c r="B5" s="463"/>
      <c r="C5" s="463"/>
      <c r="D5" s="463"/>
    </row>
    <row r="6" ht="13.5" customHeight="1" spans="1:4">
      <c r="A6" s="463"/>
      <c r="B6" s="463"/>
      <c r="C6" s="463"/>
      <c r="D6" s="463"/>
    </row>
    <row r="7" ht="13.5" customHeight="1" spans="1:4">
      <c r="A7" s="463"/>
      <c r="B7" s="463"/>
      <c r="C7" s="463"/>
      <c r="D7" s="463"/>
    </row>
    <row r="8" ht="13.5" customHeight="1" spans="1:4">
      <c r="A8" s="463"/>
      <c r="B8" s="463"/>
      <c r="C8" s="463"/>
      <c r="D8" s="463"/>
    </row>
    <row r="9" ht="13.5" customHeight="1" spans="1:4">
      <c r="A9" s="463"/>
      <c r="B9" s="463"/>
      <c r="C9" s="463"/>
      <c r="D9" s="463"/>
    </row>
    <row r="10" ht="13.5" customHeight="1" spans="1:4">
      <c r="A10" s="463"/>
      <c r="B10" s="463"/>
      <c r="C10" s="463"/>
      <c r="D10" s="463"/>
    </row>
    <row r="11" ht="13.5" customHeight="1" spans="1:4">
      <c r="A11" s="463"/>
      <c r="B11" s="463"/>
      <c r="C11" s="463"/>
      <c r="D11" s="463"/>
    </row>
    <row r="12" ht="13.5" customHeight="1" spans="1:4">
      <c r="A12" s="463"/>
      <c r="B12" s="463"/>
      <c r="C12" s="463"/>
      <c r="D12" s="463"/>
    </row>
    <row r="13" ht="13.5" customHeight="1" spans="1:4">
      <c r="A13" s="463"/>
      <c r="B13" s="463"/>
      <c r="C13" s="463"/>
      <c r="D13" s="463"/>
    </row>
    <row r="14" ht="13.5" customHeight="1" spans="1:4">
      <c r="A14" s="463"/>
      <c r="B14" s="463"/>
      <c r="C14" s="463"/>
      <c r="D14" s="463"/>
    </row>
    <row r="15" ht="13.5" customHeight="1" spans="1:4">
      <c r="A15" s="463"/>
      <c r="B15" s="463"/>
      <c r="C15" s="463"/>
      <c r="D15" s="463"/>
    </row>
    <row r="16" ht="13.5" customHeight="1" spans="1:4">
      <c r="A16" s="463"/>
      <c r="B16" s="463"/>
      <c r="C16" s="463"/>
      <c r="D16" s="463"/>
    </row>
    <row r="17" ht="13.5" customHeight="1" spans="1:4">
      <c r="A17" s="463"/>
      <c r="B17" s="463"/>
      <c r="C17" s="463"/>
      <c r="D17" s="463"/>
    </row>
    <row r="18" ht="13.5" customHeight="1" spans="1:4">
      <c r="A18" s="463"/>
      <c r="B18" s="463"/>
      <c r="C18" s="463"/>
      <c r="D18" s="463"/>
    </row>
    <row r="19" ht="13.5" customHeight="1" spans="1:4">
      <c r="A19" s="463"/>
      <c r="B19" s="463"/>
      <c r="C19" s="463"/>
      <c r="D19" s="463"/>
    </row>
    <row r="20" ht="13.5" customHeight="1" spans="1:4">
      <c r="A20" s="463"/>
      <c r="B20" s="463"/>
      <c r="C20" s="463"/>
      <c r="D20" s="463"/>
    </row>
    <row r="21" ht="13.5" customHeight="1" spans="1:4">
      <c r="A21" s="463"/>
      <c r="B21" s="463"/>
      <c r="C21" s="463"/>
      <c r="D21" s="463"/>
    </row>
    <row r="22" ht="13.5" customHeight="1" spans="1:4">
      <c r="A22" s="463"/>
      <c r="B22" s="463"/>
      <c r="C22" s="463"/>
      <c r="D22" s="463"/>
    </row>
    <row r="23" ht="13.5" customHeight="1" spans="1:4">
      <c r="A23" s="463"/>
      <c r="B23" s="463"/>
      <c r="C23" s="463"/>
      <c r="D23" s="463"/>
    </row>
    <row r="24" ht="13.5" customHeight="1" spans="1:4">
      <c r="A24" s="463"/>
      <c r="B24" s="463"/>
      <c r="C24" s="463"/>
      <c r="D24" s="463"/>
    </row>
    <row r="25" ht="13.5" customHeight="1" spans="1:4">
      <c r="A25" s="463"/>
      <c r="B25" s="463"/>
      <c r="C25" s="463"/>
      <c r="D25" s="463"/>
    </row>
    <row r="26" ht="13.5" customHeight="1" spans="1:4">
      <c r="A26" s="463"/>
      <c r="B26" s="463"/>
      <c r="C26" s="463"/>
      <c r="D26" s="463"/>
    </row>
    <row r="27" ht="13.5" customHeight="1" spans="1:4">
      <c r="A27" s="463"/>
      <c r="B27" s="463"/>
      <c r="C27" s="463"/>
      <c r="D27" s="463"/>
    </row>
    <row r="28" ht="13.5" customHeight="1" spans="1:4">
      <c r="A28" s="463"/>
      <c r="B28" s="463"/>
      <c r="C28" s="463"/>
      <c r="D28" s="463"/>
    </row>
    <row r="29" ht="13.5" customHeight="1" spans="1:4">
      <c r="A29" s="463"/>
      <c r="B29" s="463"/>
      <c r="C29" s="463"/>
      <c r="D29" s="463"/>
    </row>
    <row r="30" ht="13.5" customHeight="1" spans="1:4">
      <c r="A30" s="463"/>
      <c r="B30" s="463"/>
      <c r="C30" s="463"/>
      <c r="D30" s="463"/>
    </row>
    <row r="31" ht="13.5" customHeight="1" spans="1:4">
      <c r="A31" s="463"/>
      <c r="B31" s="463"/>
      <c r="C31" s="463"/>
      <c r="D31" s="463"/>
    </row>
    <row r="32" ht="13.5" customHeight="1" spans="1:4">
      <c r="A32" s="463"/>
      <c r="B32" s="463"/>
      <c r="C32" s="463"/>
      <c r="D32" s="463"/>
    </row>
    <row r="33" ht="13.5" customHeight="1" spans="1:4">
      <c r="A33" s="463"/>
      <c r="B33" s="463"/>
      <c r="C33" s="463"/>
      <c r="D33" s="463"/>
    </row>
    <row r="34" ht="13.5" customHeight="1" spans="1:4">
      <c r="A34" s="463"/>
      <c r="B34" s="463"/>
      <c r="C34" s="463"/>
      <c r="D34" s="463"/>
    </row>
    <row r="35" ht="13.5" customHeight="1" spans="1:4">
      <c r="A35" s="463"/>
      <c r="B35" s="463"/>
      <c r="C35" s="463"/>
      <c r="D35" s="463"/>
    </row>
  </sheetData>
  <mergeCells count="2">
    <mergeCell ref="A1:D1"/>
    <mergeCell ref="A2:D35"/>
  </mergeCells>
  <printOptions horizontalCentered="1"/>
  <pageMargins left="0.707638888888889" right="0.707638888888889" top="1.37777777777778" bottom="0.747916666666667"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FF00"/>
  </sheetPr>
  <dimension ref="A1:J1483"/>
  <sheetViews>
    <sheetView showZeros="0" workbookViewId="0">
      <selection activeCell="E119" sqref="E119"/>
    </sheetView>
  </sheetViews>
  <sheetFormatPr defaultColWidth="21.5" defaultRowHeight="21.95" customHeight="1"/>
  <cols>
    <col min="1" max="1" width="56.6296296296296" style="205" customWidth="1"/>
    <col min="2" max="2" width="26.25" style="452" customWidth="1"/>
    <col min="3" max="3" width="8.25" style="453" customWidth="1"/>
    <col min="4" max="10" width="21.5" style="453"/>
    <col min="11" max="16384" width="21.5" style="205"/>
  </cols>
  <sheetData>
    <row r="1" customHeight="1" spans="1:2">
      <c r="A1" s="4" t="s">
        <v>147</v>
      </c>
      <c r="B1" s="4"/>
    </row>
    <row r="2" s="204" customFormat="1" customHeight="1" spans="1:10">
      <c r="A2" s="118" t="s">
        <v>148</v>
      </c>
      <c r="B2" s="118"/>
      <c r="C2" s="454"/>
      <c r="D2" s="454"/>
      <c r="E2" s="454"/>
      <c r="F2" s="454"/>
      <c r="G2" s="454"/>
      <c r="H2" s="454"/>
      <c r="I2" s="454"/>
      <c r="J2" s="454"/>
    </row>
    <row r="3" s="204" customFormat="1" ht="18.75" customHeight="1" spans="1:10">
      <c r="A3" s="135"/>
      <c r="B3" s="455"/>
      <c r="C3" s="454"/>
      <c r="D3" s="454"/>
      <c r="E3" s="454"/>
      <c r="F3" s="454"/>
      <c r="G3" s="454"/>
      <c r="H3" s="454"/>
      <c r="I3" s="454"/>
      <c r="J3" s="454"/>
    </row>
    <row r="4" ht="24" customHeight="1" spans="1:2">
      <c r="A4" s="456" t="s">
        <v>2</v>
      </c>
      <c r="B4" s="456"/>
    </row>
    <row r="5" ht="20.1" customHeight="1" spans="1:2">
      <c r="A5" s="178" t="s">
        <v>149</v>
      </c>
      <c r="B5" s="457" t="s">
        <v>150</v>
      </c>
    </row>
    <row r="6" ht="20.1" customHeight="1" spans="1:2">
      <c r="A6" s="458" t="s">
        <v>73</v>
      </c>
      <c r="B6" s="459">
        <f>B7+B292+B459+B528+B658+B729+B817+B885+B1033+B1344+B1415</f>
        <v>4732.36</v>
      </c>
    </row>
    <row r="7" ht="16.5" customHeight="1" spans="1:2">
      <c r="A7" s="249" t="s">
        <v>75</v>
      </c>
      <c r="B7" s="460">
        <f>B8+B20+B29+B40+B52+B63+B74+B86+B95+B108+B118+B127+B138+B152+B159+B167+B173+B180+B187+B194+B201+B207+B215+B221+B227+B233+B250</f>
        <v>1222.86</v>
      </c>
    </row>
    <row r="8" ht="16.5" customHeight="1" spans="1:2">
      <c r="A8" s="251" t="s">
        <v>151</v>
      </c>
      <c r="B8" s="460">
        <f>SUM(B9:B19)</f>
        <v>73.23</v>
      </c>
    </row>
    <row r="9" ht="16.5" customHeight="1" spans="1:2">
      <c r="A9" s="252" t="s">
        <v>152</v>
      </c>
      <c r="B9" s="460">
        <v>62.58</v>
      </c>
    </row>
    <row r="10" ht="16.5" hidden="1" customHeight="1" spans="1:2">
      <c r="A10" s="252" t="s">
        <v>153</v>
      </c>
      <c r="B10" s="460"/>
    </row>
    <row r="11" ht="16.5" hidden="1" customHeight="1" spans="1:2">
      <c r="A11" s="252" t="s">
        <v>154</v>
      </c>
      <c r="B11" s="460"/>
    </row>
    <row r="12" ht="16.5" hidden="1" customHeight="1" spans="1:2">
      <c r="A12" s="252" t="s">
        <v>155</v>
      </c>
      <c r="B12" s="460"/>
    </row>
    <row r="13" ht="16.5" hidden="1" customHeight="1" spans="1:2">
      <c r="A13" s="252" t="s">
        <v>156</v>
      </c>
      <c r="B13" s="460"/>
    </row>
    <row r="14" ht="16.5" hidden="1" customHeight="1" spans="1:2">
      <c r="A14" s="252" t="s">
        <v>157</v>
      </c>
      <c r="B14" s="460"/>
    </row>
    <row r="15" ht="16.5" hidden="1" customHeight="1" spans="1:2">
      <c r="A15" s="252" t="s">
        <v>158</v>
      </c>
      <c r="B15" s="460"/>
    </row>
    <row r="16" ht="16.5" hidden="1" customHeight="1" spans="1:2">
      <c r="A16" s="252" t="s">
        <v>159</v>
      </c>
      <c r="B16" s="460"/>
    </row>
    <row r="17" ht="16.5" hidden="1" customHeight="1" spans="1:2">
      <c r="A17" s="252" t="s">
        <v>160</v>
      </c>
      <c r="B17" s="460"/>
    </row>
    <row r="18" ht="16.5" hidden="1" customHeight="1" spans="1:2">
      <c r="A18" s="252" t="s">
        <v>161</v>
      </c>
      <c r="B18" s="460"/>
    </row>
    <row r="19" ht="16.5" customHeight="1" spans="1:2">
      <c r="A19" s="252" t="s">
        <v>162</v>
      </c>
      <c r="B19" s="460">
        <v>10.65</v>
      </c>
    </row>
    <row r="20" ht="16.5" hidden="1" customHeight="1" spans="1:2">
      <c r="A20" s="251" t="s">
        <v>163</v>
      </c>
      <c r="B20" s="460"/>
    </row>
    <row r="21" ht="16.5" hidden="1" customHeight="1" spans="1:2">
      <c r="A21" s="252" t="s">
        <v>152</v>
      </c>
      <c r="B21" s="460"/>
    </row>
    <row r="22" ht="16.5" hidden="1" customHeight="1" spans="1:2">
      <c r="A22" s="252" t="s">
        <v>153</v>
      </c>
      <c r="B22" s="460"/>
    </row>
    <row r="23" ht="16.5" hidden="1" customHeight="1" spans="1:2">
      <c r="A23" s="252" t="s">
        <v>154</v>
      </c>
      <c r="B23" s="460"/>
    </row>
    <row r="24" ht="16.5" hidden="1" customHeight="1" spans="1:2">
      <c r="A24" s="252" t="s">
        <v>164</v>
      </c>
      <c r="B24" s="460"/>
    </row>
    <row r="25" ht="16.5" hidden="1" customHeight="1" spans="1:2">
      <c r="A25" s="252" t="s">
        <v>165</v>
      </c>
      <c r="B25" s="460"/>
    </row>
    <row r="26" ht="16.5" hidden="1" customHeight="1" spans="1:2">
      <c r="A26" s="252" t="s">
        <v>166</v>
      </c>
      <c r="B26" s="460"/>
    </row>
    <row r="27" ht="16.5" hidden="1" customHeight="1" spans="1:2">
      <c r="A27" s="252" t="s">
        <v>161</v>
      </c>
      <c r="B27" s="460"/>
    </row>
    <row r="28" ht="16.5" hidden="1" customHeight="1" spans="1:2">
      <c r="A28" s="252" t="s">
        <v>167</v>
      </c>
      <c r="B28" s="460"/>
    </row>
    <row r="29" ht="16.5" customHeight="1" spans="1:2">
      <c r="A29" s="251" t="s">
        <v>168</v>
      </c>
      <c r="B29" s="460">
        <f>SUM(B30:B39)</f>
        <v>829.73</v>
      </c>
    </row>
    <row r="30" ht="16.5" customHeight="1" spans="1:2">
      <c r="A30" s="252" t="s">
        <v>152</v>
      </c>
      <c r="B30" s="460">
        <v>294.35</v>
      </c>
    </row>
    <row r="31" ht="16.5" customHeight="1" spans="1:2">
      <c r="A31" s="252" t="s">
        <v>153</v>
      </c>
      <c r="B31" s="460">
        <v>478.09</v>
      </c>
    </row>
    <row r="32" ht="16.5" hidden="1" customHeight="1" spans="1:2">
      <c r="A32" s="252" t="s">
        <v>154</v>
      </c>
      <c r="B32" s="460"/>
    </row>
    <row r="33" ht="16.5" hidden="1" customHeight="1" spans="1:2">
      <c r="A33" s="252" t="s">
        <v>169</v>
      </c>
      <c r="B33" s="460"/>
    </row>
    <row r="34" ht="16.5" hidden="1" customHeight="1" spans="1:2">
      <c r="A34" s="252" t="s">
        <v>170</v>
      </c>
      <c r="B34" s="460"/>
    </row>
    <row r="35" ht="16.5" hidden="1" customHeight="1" spans="1:2">
      <c r="A35" s="252" t="s">
        <v>171</v>
      </c>
      <c r="B35" s="460"/>
    </row>
    <row r="36" ht="16.5" customHeight="1" spans="1:2">
      <c r="A36" s="252" t="s">
        <v>172</v>
      </c>
      <c r="B36" s="460">
        <v>57.29</v>
      </c>
    </row>
    <row r="37" ht="16.5" hidden="1" customHeight="1" spans="1:2">
      <c r="A37" s="252" t="s">
        <v>173</v>
      </c>
      <c r="B37" s="460"/>
    </row>
    <row r="38" ht="16.5" hidden="1" customHeight="1" spans="1:2">
      <c r="A38" s="252" t="s">
        <v>161</v>
      </c>
      <c r="B38" s="460"/>
    </row>
    <row r="39" ht="16.5" hidden="1" customHeight="1" spans="1:2">
      <c r="A39" s="252" t="s">
        <v>174</v>
      </c>
      <c r="B39" s="460"/>
    </row>
    <row r="40" ht="16.5" hidden="1" customHeight="1" spans="1:2">
      <c r="A40" s="251" t="s">
        <v>175</v>
      </c>
      <c r="B40" s="460"/>
    </row>
    <row r="41" ht="16.5" hidden="1" customHeight="1" spans="1:2">
      <c r="A41" s="252" t="s">
        <v>152</v>
      </c>
      <c r="B41" s="460"/>
    </row>
    <row r="42" ht="16.5" hidden="1" customHeight="1" spans="1:2">
      <c r="A42" s="252" t="s">
        <v>153</v>
      </c>
      <c r="B42" s="460"/>
    </row>
    <row r="43" ht="16.5" hidden="1" customHeight="1" spans="1:2">
      <c r="A43" s="252" t="s">
        <v>154</v>
      </c>
      <c r="B43" s="460"/>
    </row>
    <row r="44" ht="16.5" hidden="1" customHeight="1" spans="1:2">
      <c r="A44" s="252" t="s">
        <v>176</v>
      </c>
      <c r="B44" s="460"/>
    </row>
    <row r="45" ht="16.5" hidden="1" customHeight="1" spans="1:2">
      <c r="A45" s="252" t="s">
        <v>177</v>
      </c>
      <c r="B45" s="460"/>
    </row>
    <row r="46" ht="16.5" hidden="1" customHeight="1" spans="1:2">
      <c r="A46" s="252" t="s">
        <v>178</v>
      </c>
      <c r="B46" s="460"/>
    </row>
    <row r="47" ht="16.5" hidden="1" customHeight="1" spans="1:2">
      <c r="A47" s="252" t="s">
        <v>179</v>
      </c>
      <c r="B47" s="460"/>
    </row>
    <row r="48" ht="16.5" hidden="1" customHeight="1" spans="1:2">
      <c r="A48" s="252" t="s">
        <v>180</v>
      </c>
      <c r="B48" s="460"/>
    </row>
    <row r="49" ht="16.5" hidden="1" customHeight="1" spans="1:2">
      <c r="A49" s="252" t="s">
        <v>181</v>
      </c>
      <c r="B49" s="460"/>
    </row>
    <row r="50" ht="16.5" hidden="1" customHeight="1" spans="1:2">
      <c r="A50" s="252" t="s">
        <v>161</v>
      </c>
      <c r="B50" s="460"/>
    </row>
    <row r="51" ht="16.5" hidden="1" customHeight="1" spans="1:2">
      <c r="A51" s="252" t="s">
        <v>182</v>
      </c>
      <c r="B51" s="460"/>
    </row>
    <row r="52" ht="16.5" hidden="1" customHeight="1" spans="1:2">
      <c r="A52" s="251" t="s">
        <v>183</v>
      </c>
      <c r="B52" s="460"/>
    </row>
    <row r="53" ht="16.5" hidden="1" customHeight="1" spans="1:2">
      <c r="A53" s="252" t="s">
        <v>152</v>
      </c>
      <c r="B53" s="460"/>
    </row>
    <row r="54" ht="16.5" hidden="1" customHeight="1" spans="1:2">
      <c r="A54" s="252" t="s">
        <v>153</v>
      </c>
      <c r="B54" s="460"/>
    </row>
    <row r="55" ht="16.5" hidden="1" customHeight="1" spans="1:2">
      <c r="A55" s="252" t="s">
        <v>154</v>
      </c>
      <c r="B55" s="460"/>
    </row>
    <row r="56" ht="16.5" hidden="1" customHeight="1" spans="1:2">
      <c r="A56" s="252" t="s">
        <v>184</v>
      </c>
      <c r="B56" s="460"/>
    </row>
    <row r="57" ht="16.5" hidden="1" customHeight="1" spans="1:2">
      <c r="A57" s="252" t="s">
        <v>185</v>
      </c>
      <c r="B57" s="460"/>
    </row>
    <row r="58" ht="16.5" hidden="1" customHeight="1" spans="1:2">
      <c r="A58" s="252" t="s">
        <v>186</v>
      </c>
      <c r="B58" s="460"/>
    </row>
    <row r="59" ht="16.5" hidden="1" customHeight="1" spans="1:2">
      <c r="A59" s="252" t="s">
        <v>187</v>
      </c>
      <c r="B59" s="460"/>
    </row>
    <row r="60" ht="16.5" hidden="1" customHeight="1" spans="1:2">
      <c r="A60" s="252" t="s">
        <v>188</v>
      </c>
      <c r="B60" s="460"/>
    </row>
    <row r="61" ht="16.5" hidden="1" customHeight="1" spans="1:2">
      <c r="A61" s="252" t="s">
        <v>161</v>
      </c>
      <c r="B61" s="460"/>
    </row>
    <row r="62" ht="16.5" hidden="1" customHeight="1" spans="1:2">
      <c r="A62" s="252" t="s">
        <v>189</v>
      </c>
      <c r="B62" s="460"/>
    </row>
    <row r="63" ht="16.5" customHeight="1" spans="1:2">
      <c r="A63" s="251" t="s">
        <v>190</v>
      </c>
      <c r="B63" s="460">
        <f>SUM(B64:B73)</f>
        <v>126.36</v>
      </c>
    </row>
    <row r="64" ht="16.5" customHeight="1" spans="1:2">
      <c r="A64" s="252" t="s">
        <v>152</v>
      </c>
      <c r="B64" s="460">
        <v>126.36</v>
      </c>
    </row>
    <row r="65" ht="16.5" hidden="1" customHeight="1" spans="1:2">
      <c r="A65" s="252" t="s">
        <v>153</v>
      </c>
      <c r="B65" s="460"/>
    </row>
    <row r="66" ht="16.5" hidden="1" customHeight="1" spans="1:2">
      <c r="A66" s="252" t="s">
        <v>154</v>
      </c>
      <c r="B66" s="460"/>
    </row>
    <row r="67" ht="16.5" hidden="1" customHeight="1" spans="1:2">
      <c r="A67" s="252" t="s">
        <v>191</v>
      </c>
      <c r="B67" s="460"/>
    </row>
    <row r="68" ht="16.5" hidden="1" customHeight="1" spans="1:2">
      <c r="A68" s="252" t="s">
        <v>192</v>
      </c>
      <c r="B68" s="460"/>
    </row>
    <row r="69" ht="16.5" hidden="1" customHeight="1" spans="1:2">
      <c r="A69" s="252" t="s">
        <v>193</v>
      </c>
      <c r="B69" s="460"/>
    </row>
    <row r="70" ht="16.5" hidden="1" customHeight="1" spans="1:2">
      <c r="A70" s="252" t="s">
        <v>194</v>
      </c>
      <c r="B70" s="460"/>
    </row>
    <row r="71" ht="16.5" hidden="1" customHeight="1" spans="1:2">
      <c r="A71" s="252" t="s">
        <v>195</v>
      </c>
      <c r="B71" s="460"/>
    </row>
    <row r="72" ht="16.5" hidden="1" customHeight="1" spans="1:2">
      <c r="A72" s="252" t="s">
        <v>161</v>
      </c>
      <c r="B72" s="460"/>
    </row>
    <row r="73" ht="16.5" hidden="1" customHeight="1" spans="1:2">
      <c r="A73" s="252" t="s">
        <v>196</v>
      </c>
      <c r="B73" s="460"/>
    </row>
    <row r="74" ht="16.5" hidden="1" customHeight="1" spans="1:2">
      <c r="A74" s="251" t="s">
        <v>197</v>
      </c>
      <c r="B74" s="460"/>
    </row>
    <row r="75" ht="16.5" hidden="1" customHeight="1" spans="1:2">
      <c r="A75" s="252" t="s">
        <v>152</v>
      </c>
      <c r="B75" s="460"/>
    </row>
    <row r="76" ht="16.5" hidden="1" customHeight="1" spans="1:2">
      <c r="A76" s="252" t="s">
        <v>153</v>
      </c>
      <c r="B76" s="460"/>
    </row>
    <row r="77" ht="16.5" hidden="1" customHeight="1" spans="1:2">
      <c r="A77" s="252" t="s">
        <v>154</v>
      </c>
      <c r="B77" s="460"/>
    </row>
    <row r="78" ht="16.5" hidden="1" customHeight="1" spans="1:2">
      <c r="A78" s="252" t="s">
        <v>198</v>
      </c>
      <c r="B78" s="460"/>
    </row>
    <row r="79" ht="16.5" hidden="1" customHeight="1" spans="1:2">
      <c r="A79" s="252" t="s">
        <v>199</v>
      </c>
      <c r="B79" s="460"/>
    </row>
    <row r="80" ht="16.5" hidden="1" customHeight="1" spans="1:2">
      <c r="A80" s="252" t="s">
        <v>200</v>
      </c>
      <c r="B80" s="460"/>
    </row>
    <row r="81" ht="16.5" hidden="1" customHeight="1" spans="1:2">
      <c r="A81" s="252" t="s">
        <v>201</v>
      </c>
      <c r="B81" s="460"/>
    </row>
    <row r="82" ht="16.5" hidden="1" customHeight="1" spans="1:2">
      <c r="A82" s="252" t="s">
        <v>202</v>
      </c>
      <c r="B82" s="460"/>
    </row>
    <row r="83" ht="16.5" hidden="1" customHeight="1" spans="1:2">
      <c r="A83" s="252" t="s">
        <v>194</v>
      </c>
      <c r="B83" s="460"/>
    </row>
    <row r="84" ht="16.5" hidden="1" customHeight="1" spans="1:2">
      <c r="A84" s="252" t="s">
        <v>161</v>
      </c>
      <c r="B84" s="460"/>
    </row>
    <row r="85" ht="16.5" hidden="1" customHeight="1" spans="1:2">
      <c r="A85" s="252" t="s">
        <v>203</v>
      </c>
      <c r="B85" s="460"/>
    </row>
    <row r="86" ht="16.5" hidden="1" customHeight="1" spans="1:2">
      <c r="A86" s="251" t="s">
        <v>204</v>
      </c>
      <c r="B86" s="460"/>
    </row>
    <row r="87" ht="16.5" hidden="1" customHeight="1" spans="1:2">
      <c r="A87" s="252" t="s">
        <v>152</v>
      </c>
      <c r="B87" s="460"/>
    </row>
    <row r="88" ht="16.5" hidden="1" customHeight="1" spans="1:2">
      <c r="A88" s="252" t="s">
        <v>153</v>
      </c>
      <c r="B88" s="460"/>
    </row>
    <row r="89" ht="16.5" hidden="1" customHeight="1" spans="1:2">
      <c r="A89" s="252" t="s">
        <v>154</v>
      </c>
      <c r="B89" s="460"/>
    </row>
    <row r="90" ht="16.5" hidden="1" customHeight="1" spans="1:2">
      <c r="A90" s="252" t="s">
        <v>205</v>
      </c>
      <c r="B90" s="460"/>
    </row>
    <row r="91" ht="16.5" hidden="1" customHeight="1" spans="1:2">
      <c r="A91" s="252" t="s">
        <v>206</v>
      </c>
      <c r="B91" s="460"/>
    </row>
    <row r="92" ht="16.5" hidden="1" customHeight="1" spans="1:2">
      <c r="A92" s="252" t="s">
        <v>194</v>
      </c>
      <c r="B92" s="460"/>
    </row>
    <row r="93" ht="16.5" hidden="1" customHeight="1" spans="1:2">
      <c r="A93" s="252" t="s">
        <v>161</v>
      </c>
      <c r="B93" s="460"/>
    </row>
    <row r="94" ht="16.5" hidden="1" customHeight="1" spans="1:2">
      <c r="A94" s="252" t="s">
        <v>207</v>
      </c>
      <c r="B94" s="460"/>
    </row>
    <row r="95" ht="16.5" hidden="1" customHeight="1" spans="1:2">
      <c r="A95" s="251" t="s">
        <v>208</v>
      </c>
      <c r="B95" s="460"/>
    </row>
    <row r="96" ht="16.5" hidden="1" customHeight="1" spans="1:2">
      <c r="A96" s="252" t="s">
        <v>152</v>
      </c>
      <c r="B96" s="460"/>
    </row>
    <row r="97" ht="16.5" hidden="1" customHeight="1" spans="1:2">
      <c r="A97" s="252" t="s">
        <v>153</v>
      </c>
      <c r="B97" s="460"/>
    </row>
    <row r="98" ht="16.5" hidden="1" customHeight="1" spans="1:2">
      <c r="A98" s="252" t="s">
        <v>154</v>
      </c>
      <c r="B98" s="460"/>
    </row>
    <row r="99" ht="16.5" hidden="1" customHeight="1" spans="1:2">
      <c r="A99" s="252" t="s">
        <v>209</v>
      </c>
      <c r="B99" s="460"/>
    </row>
    <row r="100" ht="16.5" hidden="1" customHeight="1" spans="1:2">
      <c r="A100" s="252" t="s">
        <v>210</v>
      </c>
      <c r="B100" s="460"/>
    </row>
    <row r="101" ht="16.5" hidden="1" customHeight="1" spans="1:2">
      <c r="A101" s="252" t="s">
        <v>194</v>
      </c>
      <c r="B101" s="460"/>
    </row>
    <row r="102" ht="16.5" hidden="1" customHeight="1" spans="1:2">
      <c r="A102" s="252" t="s">
        <v>211</v>
      </c>
      <c r="B102" s="460"/>
    </row>
    <row r="103" ht="16.5" hidden="1" customHeight="1" spans="1:2">
      <c r="A103" s="252" t="s">
        <v>212</v>
      </c>
      <c r="B103" s="460"/>
    </row>
    <row r="104" ht="16.5" hidden="1" customHeight="1" spans="1:2">
      <c r="A104" s="252" t="s">
        <v>213</v>
      </c>
      <c r="B104" s="460"/>
    </row>
    <row r="105" ht="16.5" hidden="1" customHeight="1" spans="1:2">
      <c r="A105" s="252" t="s">
        <v>214</v>
      </c>
      <c r="B105" s="460"/>
    </row>
    <row r="106" ht="16.5" hidden="1" customHeight="1" spans="1:2">
      <c r="A106" s="252" t="s">
        <v>161</v>
      </c>
      <c r="B106" s="460"/>
    </row>
    <row r="107" ht="16.5" hidden="1" customHeight="1" spans="1:2">
      <c r="A107" s="252" t="s">
        <v>215</v>
      </c>
      <c r="B107" s="460"/>
    </row>
    <row r="108" ht="16.5" hidden="1" customHeight="1" spans="1:2">
      <c r="A108" s="251" t="s">
        <v>216</v>
      </c>
      <c r="B108" s="460"/>
    </row>
    <row r="109" ht="16.5" hidden="1" customHeight="1" spans="1:2">
      <c r="A109" s="252" t="s">
        <v>152</v>
      </c>
      <c r="B109" s="460"/>
    </row>
    <row r="110" ht="16.5" hidden="1" customHeight="1" spans="1:2">
      <c r="A110" s="252" t="s">
        <v>153</v>
      </c>
      <c r="B110" s="460"/>
    </row>
    <row r="111" ht="16.5" hidden="1" customHeight="1" spans="1:2">
      <c r="A111" s="252" t="s">
        <v>154</v>
      </c>
      <c r="B111" s="460"/>
    </row>
    <row r="112" ht="16.5" hidden="1" customHeight="1" spans="1:2">
      <c r="A112" s="252" t="s">
        <v>217</v>
      </c>
      <c r="B112" s="460"/>
    </row>
    <row r="113" ht="16.5" hidden="1" customHeight="1" spans="1:2">
      <c r="A113" s="252" t="s">
        <v>218</v>
      </c>
      <c r="B113" s="460"/>
    </row>
    <row r="114" ht="16.5" hidden="1" customHeight="1" spans="1:2">
      <c r="A114" s="252" t="s">
        <v>219</v>
      </c>
      <c r="B114" s="460"/>
    </row>
    <row r="115" ht="16.5" hidden="1" customHeight="1" spans="1:2">
      <c r="A115" s="252" t="s">
        <v>220</v>
      </c>
      <c r="B115" s="460"/>
    </row>
    <row r="116" ht="16.5" hidden="1" customHeight="1" spans="1:2">
      <c r="A116" s="252" t="s">
        <v>161</v>
      </c>
      <c r="B116" s="460"/>
    </row>
    <row r="117" ht="16.5" hidden="1" customHeight="1" spans="1:2">
      <c r="A117" s="252" t="s">
        <v>221</v>
      </c>
      <c r="B117" s="460"/>
    </row>
    <row r="118" ht="16.5" customHeight="1" spans="1:2">
      <c r="A118" s="251" t="s">
        <v>222</v>
      </c>
      <c r="B118" s="460">
        <f>SUM(B119:B126)</f>
        <v>45.14</v>
      </c>
    </row>
    <row r="119" ht="16.5" customHeight="1" spans="1:2">
      <c r="A119" s="252" t="s">
        <v>152</v>
      </c>
      <c r="B119" s="460">
        <v>41.78</v>
      </c>
    </row>
    <row r="120" ht="16.5" hidden="1" customHeight="1" spans="1:2">
      <c r="A120" s="252" t="s">
        <v>153</v>
      </c>
      <c r="B120" s="460"/>
    </row>
    <row r="121" ht="16.5" hidden="1" customHeight="1" spans="1:2">
      <c r="A121" s="252" t="s">
        <v>154</v>
      </c>
      <c r="B121" s="460"/>
    </row>
    <row r="122" ht="16.5" hidden="1" customHeight="1" spans="1:2">
      <c r="A122" s="252" t="s">
        <v>223</v>
      </c>
      <c r="B122" s="460"/>
    </row>
    <row r="123" ht="16.5" hidden="1" customHeight="1" spans="1:2">
      <c r="A123" s="252" t="s">
        <v>224</v>
      </c>
      <c r="B123" s="460"/>
    </row>
    <row r="124" ht="16.5" hidden="1" customHeight="1" spans="1:2">
      <c r="A124" s="252" t="s">
        <v>225</v>
      </c>
      <c r="B124" s="460"/>
    </row>
    <row r="125" ht="16.5" hidden="1" customHeight="1" spans="1:2">
      <c r="A125" s="252" t="s">
        <v>161</v>
      </c>
      <c r="B125" s="460"/>
    </row>
    <row r="126" ht="16.5" customHeight="1" spans="1:2">
      <c r="A126" s="252" t="s">
        <v>226</v>
      </c>
      <c r="B126" s="460">
        <v>3.36</v>
      </c>
    </row>
    <row r="127" ht="16.5" customHeight="1" spans="1:2">
      <c r="A127" s="251" t="s">
        <v>227</v>
      </c>
      <c r="B127" s="460">
        <f>SUM(B128:B137)</f>
        <v>26.14</v>
      </c>
    </row>
    <row r="128" ht="16.5" hidden="1" customHeight="1" spans="1:2">
      <c r="A128" s="252" t="s">
        <v>152</v>
      </c>
      <c r="B128" s="460"/>
    </row>
    <row r="129" ht="16.5" hidden="1" customHeight="1" spans="1:2">
      <c r="A129" s="252" t="s">
        <v>153</v>
      </c>
      <c r="B129" s="460"/>
    </row>
    <row r="130" ht="16.5" hidden="1" customHeight="1" spans="1:2">
      <c r="A130" s="252" t="s">
        <v>154</v>
      </c>
      <c r="B130" s="460"/>
    </row>
    <row r="131" ht="16.5" hidden="1" customHeight="1" spans="1:2">
      <c r="A131" s="252" t="s">
        <v>228</v>
      </c>
      <c r="B131" s="460"/>
    </row>
    <row r="132" ht="16.5" hidden="1" customHeight="1" spans="1:2">
      <c r="A132" s="252" t="s">
        <v>229</v>
      </c>
      <c r="B132" s="460"/>
    </row>
    <row r="133" ht="16.5" hidden="1" customHeight="1" spans="1:2">
      <c r="A133" s="252" t="s">
        <v>230</v>
      </c>
      <c r="B133" s="460"/>
    </row>
    <row r="134" ht="16.5" hidden="1" customHeight="1" spans="1:2">
      <c r="A134" s="252" t="s">
        <v>231</v>
      </c>
      <c r="B134" s="460"/>
    </row>
    <row r="135" ht="16.5" customHeight="1" spans="1:2">
      <c r="A135" s="252" t="s">
        <v>232</v>
      </c>
      <c r="B135" s="460">
        <v>26.14</v>
      </c>
    </row>
    <row r="136" ht="16.5" hidden="1" customHeight="1" spans="1:2">
      <c r="A136" s="252" t="s">
        <v>161</v>
      </c>
      <c r="B136" s="460"/>
    </row>
    <row r="137" ht="16.5" hidden="1" customHeight="1" spans="1:2">
      <c r="A137" s="252" t="s">
        <v>233</v>
      </c>
      <c r="B137" s="460"/>
    </row>
    <row r="138" ht="16.5" hidden="1" customHeight="1" spans="1:2">
      <c r="A138" s="251" t="s">
        <v>234</v>
      </c>
      <c r="B138" s="460"/>
    </row>
    <row r="139" ht="16.5" hidden="1" customHeight="1" spans="1:2">
      <c r="A139" s="252" t="s">
        <v>152</v>
      </c>
      <c r="B139" s="460"/>
    </row>
    <row r="140" ht="16.5" hidden="1" customHeight="1" spans="1:2">
      <c r="A140" s="252" t="s">
        <v>153</v>
      </c>
      <c r="B140" s="460"/>
    </row>
    <row r="141" ht="16.5" hidden="1" customHeight="1" spans="1:2">
      <c r="A141" s="252" t="s">
        <v>154</v>
      </c>
      <c r="B141" s="460"/>
    </row>
    <row r="142" ht="16.5" hidden="1" customHeight="1" spans="1:2">
      <c r="A142" s="252" t="s">
        <v>235</v>
      </c>
      <c r="B142" s="460"/>
    </row>
    <row r="143" ht="16.5" hidden="1" customHeight="1" spans="1:2">
      <c r="A143" s="252" t="s">
        <v>236</v>
      </c>
      <c r="B143" s="460"/>
    </row>
    <row r="144" ht="16.5" hidden="1" customHeight="1" spans="1:2">
      <c r="A144" s="252" t="s">
        <v>237</v>
      </c>
      <c r="B144" s="460"/>
    </row>
    <row r="145" ht="16.5" hidden="1" customHeight="1" spans="1:2">
      <c r="A145" s="252" t="s">
        <v>238</v>
      </c>
      <c r="B145" s="460"/>
    </row>
    <row r="146" ht="16.5" hidden="1" customHeight="1" spans="1:2">
      <c r="A146" s="252" t="s">
        <v>239</v>
      </c>
      <c r="B146" s="460"/>
    </row>
    <row r="147" ht="16.5" hidden="1" customHeight="1" spans="1:2">
      <c r="A147" s="252" t="s">
        <v>240</v>
      </c>
      <c r="B147" s="460"/>
    </row>
    <row r="148" ht="16.5" hidden="1" customHeight="1" spans="1:2">
      <c r="A148" s="252" t="s">
        <v>241</v>
      </c>
      <c r="B148" s="460"/>
    </row>
    <row r="149" ht="16.5" hidden="1" customHeight="1" spans="1:2">
      <c r="A149" s="252" t="s">
        <v>242</v>
      </c>
      <c r="B149" s="460"/>
    </row>
    <row r="150" ht="16.5" hidden="1" customHeight="1" spans="1:2">
      <c r="A150" s="252" t="s">
        <v>161</v>
      </c>
      <c r="B150" s="460"/>
    </row>
    <row r="151" ht="16.5" hidden="1" customHeight="1" spans="1:2">
      <c r="A151" s="252" t="s">
        <v>243</v>
      </c>
      <c r="B151" s="460"/>
    </row>
    <row r="152" ht="16.5" hidden="1" customHeight="1" spans="1:2">
      <c r="A152" s="251" t="s">
        <v>244</v>
      </c>
      <c r="B152" s="460"/>
    </row>
    <row r="153" ht="16.5" hidden="1" customHeight="1" spans="1:2">
      <c r="A153" s="252" t="s">
        <v>152</v>
      </c>
      <c r="B153" s="460"/>
    </row>
    <row r="154" ht="16.5" hidden="1" customHeight="1" spans="1:2">
      <c r="A154" s="252" t="s">
        <v>153</v>
      </c>
      <c r="B154" s="460"/>
    </row>
    <row r="155" ht="16.5" hidden="1" customHeight="1" spans="1:2">
      <c r="A155" s="252" t="s">
        <v>154</v>
      </c>
      <c r="B155" s="460"/>
    </row>
    <row r="156" ht="16.5" hidden="1" customHeight="1" spans="1:2">
      <c r="A156" s="252" t="s">
        <v>245</v>
      </c>
      <c r="B156" s="460"/>
    </row>
    <row r="157" ht="16.5" hidden="1" customHeight="1" spans="1:2">
      <c r="A157" s="252" t="s">
        <v>161</v>
      </c>
      <c r="B157" s="460"/>
    </row>
    <row r="158" ht="16.5" hidden="1" customHeight="1" spans="1:2">
      <c r="A158" s="252" t="s">
        <v>246</v>
      </c>
      <c r="B158" s="460"/>
    </row>
    <row r="159" ht="16.5" hidden="1" customHeight="1" spans="1:2">
      <c r="A159" s="251" t="s">
        <v>247</v>
      </c>
      <c r="B159" s="460"/>
    </row>
    <row r="160" ht="16.5" hidden="1" customHeight="1" spans="1:2">
      <c r="A160" s="252" t="s">
        <v>152</v>
      </c>
      <c r="B160" s="460"/>
    </row>
    <row r="161" ht="16.5" hidden="1" customHeight="1" spans="1:2">
      <c r="A161" s="252" t="s">
        <v>153</v>
      </c>
      <c r="B161" s="460"/>
    </row>
    <row r="162" ht="16.5" hidden="1" customHeight="1" spans="1:2">
      <c r="A162" s="252" t="s">
        <v>154</v>
      </c>
      <c r="B162" s="460"/>
    </row>
    <row r="163" ht="16.5" hidden="1" customHeight="1" spans="1:2">
      <c r="A163" s="252" t="s">
        <v>248</v>
      </c>
      <c r="B163" s="460"/>
    </row>
    <row r="164" ht="16.5" hidden="1" customHeight="1" spans="1:2">
      <c r="A164" s="252" t="s">
        <v>249</v>
      </c>
      <c r="B164" s="460"/>
    </row>
    <row r="165" ht="16.5" hidden="1" customHeight="1" spans="1:2">
      <c r="A165" s="252" t="s">
        <v>161</v>
      </c>
      <c r="B165" s="460"/>
    </row>
    <row r="166" ht="16.5" hidden="1" customHeight="1" spans="1:2">
      <c r="A166" s="252" t="s">
        <v>250</v>
      </c>
      <c r="B166" s="460"/>
    </row>
    <row r="167" ht="16.5" hidden="1" customHeight="1" spans="1:2">
      <c r="A167" s="251" t="s">
        <v>251</v>
      </c>
      <c r="B167" s="460"/>
    </row>
    <row r="168" ht="16.5" hidden="1" customHeight="1" spans="1:2">
      <c r="A168" s="252" t="s">
        <v>152</v>
      </c>
      <c r="B168" s="460"/>
    </row>
    <row r="169" ht="16.5" hidden="1" customHeight="1" spans="1:2">
      <c r="A169" s="252" t="s">
        <v>153</v>
      </c>
      <c r="B169" s="460"/>
    </row>
    <row r="170" ht="16.5" hidden="1" customHeight="1" spans="1:2">
      <c r="A170" s="252" t="s">
        <v>154</v>
      </c>
      <c r="B170" s="460"/>
    </row>
    <row r="171" ht="16.5" hidden="1" customHeight="1" spans="1:2">
      <c r="A171" s="252" t="s">
        <v>252</v>
      </c>
      <c r="B171" s="460"/>
    </row>
    <row r="172" ht="16.5" hidden="1" customHeight="1" spans="1:2">
      <c r="A172" s="252" t="s">
        <v>253</v>
      </c>
      <c r="B172" s="460"/>
    </row>
    <row r="173" ht="16.5" hidden="1" customHeight="1" spans="1:2">
      <c r="A173" s="251" t="s">
        <v>254</v>
      </c>
      <c r="B173" s="460"/>
    </row>
    <row r="174" ht="16.5" hidden="1" customHeight="1" spans="1:2">
      <c r="A174" s="252" t="s">
        <v>152</v>
      </c>
      <c r="B174" s="460"/>
    </row>
    <row r="175" ht="16.5" hidden="1" customHeight="1" spans="1:2">
      <c r="A175" s="252" t="s">
        <v>153</v>
      </c>
      <c r="B175" s="460"/>
    </row>
    <row r="176" ht="16.5" hidden="1" customHeight="1" spans="1:2">
      <c r="A176" s="252" t="s">
        <v>154</v>
      </c>
      <c r="B176" s="460"/>
    </row>
    <row r="177" ht="16.5" hidden="1" customHeight="1" spans="1:2">
      <c r="A177" s="252" t="s">
        <v>166</v>
      </c>
      <c r="B177" s="460"/>
    </row>
    <row r="178" ht="16.5" hidden="1" customHeight="1" spans="1:2">
      <c r="A178" s="252" t="s">
        <v>161</v>
      </c>
      <c r="B178" s="460"/>
    </row>
    <row r="179" ht="16.5" hidden="1" customHeight="1" spans="1:2">
      <c r="A179" s="252" t="s">
        <v>255</v>
      </c>
      <c r="B179" s="460"/>
    </row>
    <row r="180" ht="16.5" hidden="1" customHeight="1" spans="1:2">
      <c r="A180" s="251" t="s">
        <v>256</v>
      </c>
      <c r="B180" s="460"/>
    </row>
    <row r="181" ht="16.5" hidden="1" customHeight="1" spans="1:2">
      <c r="A181" s="252" t="s">
        <v>152</v>
      </c>
      <c r="B181" s="460"/>
    </row>
    <row r="182" ht="16.5" hidden="1" customHeight="1" spans="1:2">
      <c r="A182" s="252" t="s">
        <v>153</v>
      </c>
      <c r="B182" s="460"/>
    </row>
    <row r="183" ht="16.5" hidden="1" customHeight="1" spans="1:2">
      <c r="A183" s="252" t="s">
        <v>154</v>
      </c>
      <c r="B183" s="460"/>
    </row>
    <row r="184" ht="16.5" hidden="1" customHeight="1" spans="1:2">
      <c r="A184" s="252" t="s">
        <v>257</v>
      </c>
      <c r="B184" s="460"/>
    </row>
    <row r="185" ht="16.5" hidden="1" customHeight="1" spans="1:2">
      <c r="A185" s="252" t="s">
        <v>161</v>
      </c>
      <c r="B185" s="460"/>
    </row>
    <row r="186" ht="16.5" hidden="1" customHeight="1" spans="1:2">
      <c r="A186" s="252" t="s">
        <v>258</v>
      </c>
      <c r="B186" s="460"/>
    </row>
    <row r="187" ht="16.5" customHeight="1" spans="1:2">
      <c r="A187" s="251" t="s">
        <v>259</v>
      </c>
      <c r="B187" s="460">
        <f>SUM(B188:B193)</f>
        <v>111.68</v>
      </c>
    </row>
    <row r="188" ht="16.5" customHeight="1" spans="1:2">
      <c r="A188" s="252" t="s">
        <v>152</v>
      </c>
      <c r="B188" s="460">
        <v>84.42</v>
      </c>
    </row>
    <row r="189" ht="16.5" hidden="1" customHeight="1" spans="1:2">
      <c r="A189" s="252" t="s">
        <v>153</v>
      </c>
      <c r="B189" s="460"/>
    </row>
    <row r="190" ht="16.5" hidden="1" customHeight="1" spans="1:2">
      <c r="A190" s="252" t="s">
        <v>154</v>
      </c>
      <c r="B190" s="460"/>
    </row>
    <row r="191" ht="16.5" hidden="1" customHeight="1" spans="1:2">
      <c r="A191" s="252" t="s">
        <v>260</v>
      </c>
      <c r="B191" s="460"/>
    </row>
    <row r="192" ht="16.5" hidden="1" customHeight="1" spans="1:2">
      <c r="A192" s="252" t="s">
        <v>161</v>
      </c>
      <c r="B192" s="460"/>
    </row>
    <row r="193" ht="16.5" customHeight="1" spans="1:2">
      <c r="A193" s="252" t="s">
        <v>261</v>
      </c>
      <c r="B193" s="460">
        <v>27.26</v>
      </c>
    </row>
    <row r="194" ht="16.5" customHeight="1" spans="1:2">
      <c r="A194" s="251" t="s">
        <v>262</v>
      </c>
      <c r="B194" s="460">
        <f>SUM(B195:B200)</f>
        <v>10.58</v>
      </c>
    </row>
    <row r="195" ht="16.5" hidden="1" customHeight="1" spans="1:2">
      <c r="A195" s="252" t="s">
        <v>152</v>
      </c>
      <c r="B195" s="460"/>
    </row>
    <row r="196" ht="16.5" hidden="1" customHeight="1" spans="1:2">
      <c r="A196" s="252" t="s">
        <v>153</v>
      </c>
      <c r="B196" s="460"/>
    </row>
    <row r="197" ht="16.5" hidden="1" customHeight="1" spans="1:2">
      <c r="A197" s="252" t="s">
        <v>154</v>
      </c>
      <c r="B197" s="460"/>
    </row>
    <row r="198" ht="16.5" hidden="1" customHeight="1" spans="1:2">
      <c r="A198" s="252" t="s">
        <v>263</v>
      </c>
      <c r="B198" s="460"/>
    </row>
    <row r="199" ht="16.5" hidden="1" customHeight="1" spans="1:2">
      <c r="A199" s="252" t="s">
        <v>161</v>
      </c>
      <c r="B199" s="460"/>
    </row>
    <row r="200" ht="16.5" customHeight="1" spans="1:2">
      <c r="A200" s="252" t="s">
        <v>264</v>
      </c>
      <c r="B200" s="460">
        <v>10.58</v>
      </c>
    </row>
    <row r="201" ht="16.5" hidden="1" customHeight="1" spans="1:2">
      <c r="A201" s="251" t="s">
        <v>265</v>
      </c>
      <c r="B201" s="460"/>
    </row>
    <row r="202" ht="16.5" hidden="1" customHeight="1" spans="1:2">
      <c r="A202" s="252" t="s">
        <v>152</v>
      </c>
      <c r="B202" s="460"/>
    </row>
    <row r="203" ht="16.5" hidden="1" customHeight="1" spans="1:2">
      <c r="A203" s="252" t="s">
        <v>153</v>
      </c>
      <c r="B203" s="460"/>
    </row>
    <row r="204" ht="16.5" hidden="1" customHeight="1" spans="1:2">
      <c r="A204" s="252" t="s">
        <v>154</v>
      </c>
      <c r="B204" s="460"/>
    </row>
    <row r="205" ht="16.5" hidden="1" customHeight="1" spans="1:2">
      <c r="A205" s="252" t="s">
        <v>161</v>
      </c>
      <c r="B205" s="460"/>
    </row>
    <row r="206" ht="16.5" hidden="1" customHeight="1" spans="1:2">
      <c r="A206" s="252" t="s">
        <v>266</v>
      </c>
      <c r="B206" s="460"/>
    </row>
    <row r="207" ht="16.5" hidden="1" customHeight="1" spans="1:2">
      <c r="A207" s="251" t="s">
        <v>267</v>
      </c>
      <c r="B207" s="460"/>
    </row>
    <row r="208" ht="16.5" hidden="1" customHeight="1" spans="1:2">
      <c r="A208" s="252" t="s">
        <v>152</v>
      </c>
      <c r="B208" s="460"/>
    </row>
    <row r="209" ht="16.5" hidden="1" customHeight="1" spans="1:2">
      <c r="A209" s="252" t="s">
        <v>153</v>
      </c>
      <c r="B209" s="460"/>
    </row>
    <row r="210" ht="16.5" hidden="1" customHeight="1" spans="1:2">
      <c r="A210" s="252" t="s">
        <v>154</v>
      </c>
      <c r="B210" s="460"/>
    </row>
    <row r="211" ht="16.5" hidden="1" customHeight="1" spans="1:2">
      <c r="A211" s="252" t="s">
        <v>268</v>
      </c>
      <c r="B211" s="460"/>
    </row>
    <row r="212" ht="16.5" hidden="1" customHeight="1" spans="1:2">
      <c r="A212" s="252" t="s">
        <v>269</v>
      </c>
      <c r="B212" s="460"/>
    </row>
    <row r="213" ht="16.5" hidden="1" customHeight="1" spans="1:2">
      <c r="A213" s="252" t="s">
        <v>161</v>
      </c>
      <c r="B213" s="460"/>
    </row>
    <row r="214" ht="16.5" hidden="1" customHeight="1" spans="1:2">
      <c r="A214" s="252" t="s">
        <v>270</v>
      </c>
      <c r="B214" s="460"/>
    </row>
    <row r="215" ht="16.5" hidden="1" customHeight="1" spans="1:2">
      <c r="A215" s="251" t="s">
        <v>271</v>
      </c>
      <c r="B215" s="460"/>
    </row>
    <row r="216" ht="16.5" hidden="1" customHeight="1" spans="1:2">
      <c r="A216" s="252" t="s">
        <v>152</v>
      </c>
      <c r="B216" s="460"/>
    </row>
    <row r="217" ht="16.5" hidden="1" customHeight="1" spans="1:2">
      <c r="A217" s="252" t="s">
        <v>153</v>
      </c>
      <c r="B217" s="460"/>
    </row>
    <row r="218" ht="16.5" hidden="1" customHeight="1" spans="1:2">
      <c r="A218" s="252" t="s">
        <v>154</v>
      </c>
      <c r="B218" s="460"/>
    </row>
    <row r="219" ht="16.5" hidden="1" customHeight="1" spans="1:2">
      <c r="A219" s="252" t="s">
        <v>161</v>
      </c>
      <c r="B219" s="460"/>
    </row>
    <row r="220" ht="16.5" hidden="1" customHeight="1" spans="1:2">
      <c r="A220" s="252" t="s">
        <v>272</v>
      </c>
      <c r="B220" s="460"/>
    </row>
    <row r="221" ht="16.5" hidden="1" customHeight="1" spans="1:2">
      <c r="A221" s="251" t="s">
        <v>273</v>
      </c>
      <c r="B221" s="460"/>
    </row>
    <row r="222" ht="16.5" hidden="1" customHeight="1" spans="1:2">
      <c r="A222" s="252" t="s">
        <v>152</v>
      </c>
      <c r="B222" s="460"/>
    </row>
    <row r="223" ht="16.5" hidden="1" customHeight="1" spans="1:2">
      <c r="A223" s="252" t="s">
        <v>153</v>
      </c>
      <c r="B223" s="460"/>
    </row>
    <row r="224" ht="16.5" hidden="1" customHeight="1" spans="1:2">
      <c r="A224" s="252" t="s">
        <v>154</v>
      </c>
      <c r="B224" s="460"/>
    </row>
    <row r="225" ht="16.5" hidden="1" customHeight="1" spans="1:2">
      <c r="A225" s="252" t="s">
        <v>161</v>
      </c>
      <c r="B225" s="460"/>
    </row>
    <row r="226" ht="16.5" hidden="1" customHeight="1" spans="1:2">
      <c r="A226" s="252" t="s">
        <v>273</v>
      </c>
      <c r="B226" s="460"/>
    </row>
    <row r="227" ht="16.5" hidden="1" customHeight="1" spans="1:2">
      <c r="A227" s="251" t="s">
        <v>274</v>
      </c>
      <c r="B227" s="460"/>
    </row>
    <row r="228" ht="16.5" hidden="1" customHeight="1" spans="1:2">
      <c r="A228" s="252" t="s">
        <v>152</v>
      </c>
      <c r="B228" s="460"/>
    </row>
    <row r="229" ht="16.5" hidden="1" customHeight="1" spans="1:2">
      <c r="A229" s="252" t="s">
        <v>153</v>
      </c>
      <c r="B229" s="460"/>
    </row>
    <row r="230" ht="16.5" hidden="1" customHeight="1" spans="1:2">
      <c r="A230" s="252" t="s">
        <v>154</v>
      </c>
      <c r="B230" s="460"/>
    </row>
    <row r="231" ht="16.5" hidden="1" customHeight="1" spans="1:2">
      <c r="A231" s="252" t="s">
        <v>161</v>
      </c>
      <c r="B231" s="460"/>
    </row>
    <row r="232" ht="16.5" hidden="1" customHeight="1" spans="1:2">
      <c r="A232" s="252" t="s">
        <v>275</v>
      </c>
      <c r="B232" s="460"/>
    </row>
    <row r="233" ht="16.5" hidden="1" customHeight="1" spans="1:2">
      <c r="A233" s="251" t="s">
        <v>276</v>
      </c>
      <c r="B233" s="460"/>
    </row>
    <row r="234" ht="16.5" hidden="1" customHeight="1" spans="1:2">
      <c r="A234" s="252" t="s">
        <v>152</v>
      </c>
      <c r="B234" s="460"/>
    </row>
    <row r="235" ht="16.5" hidden="1" customHeight="1" spans="1:2">
      <c r="A235" s="252" t="s">
        <v>153</v>
      </c>
      <c r="B235" s="460"/>
    </row>
    <row r="236" ht="16.5" hidden="1" customHeight="1" spans="1:2">
      <c r="A236" s="252" t="s">
        <v>154</v>
      </c>
      <c r="B236" s="460"/>
    </row>
    <row r="237" ht="16.5" hidden="1" customHeight="1" spans="1:2">
      <c r="A237" s="252" t="s">
        <v>277</v>
      </c>
      <c r="B237" s="460"/>
    </row>
    <row r="238" ht="16.5" hidden="1" customHeight="1" spans="1:2">
      <c r="A238" s="252" t="s">
        <v>278</v>
      </c>
      <c r="B238" s="460"/>
    </row>
    <row r="239" ht="16.5" hidden="1" customHeight="1" spans="1:2">
      <c r="A239" s="252" t="s">
        <v>279</v>
      </c>
      <c r="B239" s="460"/>
    </row>
    <row r="240" ht="16.5" hidden="1" customHeight="1" spans="1:2">
      <c r="A240" s="252" t="s">
        <v>280</v>
      </c>
      <c r="B240" s="460"/>
    </row>
    <row r="241" ht="16.5" hidden="1" customHeight="1" spans="1:2">
      <c r="A241" s="252" t="s">
        <v>194</v>
      </c>
      <c r="B241" s="460"/>
    </row>
    <row r="242" ht="16.5" hidden="1" customHeight="1" spans="1:2">
      <c r="A242" s="252" t="s">
        <v>281</v>
      </c>
      <c r="B242" s="460"/>
    </row>
    <row r="243" ht="16.5" hidden="1" customHeight="1" spans="1:2">
      <c r="A243" s="252" t="s">
        <v>282</v>
      </c>
      <c r="B243" s="460"/>
    </row>
    <row r="244" ht="16.5" hidden="1" customHeight="1" spans="1:2">
      <c r="A244" s="252" t="s">
        <v>283</v>
      </c>
      <c r="B244" s="460"/>
    </row>
    <row r="245" ht="16.5" hidden="1" customHeight="1" spans="1:2">
      <c r="A245" s="252" t="s">
        <v>284</v>
      </c>
      <c r="B245" s="460"/>
    </row>
    <row r="246" ht="16.5" hidden="1" customHeight="1" spans="1:2">
      <c r="A246" s="252" t="s">
        <v>285</v>
      </c>
      <c r="B246" s="460"/>
    </row>
    <row r="247" ht="16.5" hidden="1" customHeight="1" spans="1:2">
      <c r="A247" s="252" t="s">
        <v>286</v>
      </c>
      <c r="B247" s="460"/>
    </row>
    <row r="248" ht="16.5" hidden="1" customHeight="1" spans="1:2">
      <c r="A248" s="252" t="s">
        <v>161</v>
      </c>
      <c r="B248" s="460"/>
    </row>
    <row r="249" ht="16.5" hidden="1" customHeight="1" spans="1:2">
      <c r="A249" s="252" t="s">
        <v>287</v>
      </c>
      <c r="B249" s="460"/>
    </row>
    <row r="250" ht="16.5" hidden="1" customHeight="1" spans="1:2">
      <c r="A250" s="251" t="s">
        <v>288</v>
      </c>
      <c r="B250" s="460"/>
    </row>
    <row r="251" ht="16.5" hidden="1" customHeight="1" spans="1:2">
      <c r="A251" s="252" t="s">
        <v>289</v>
      </c>
      <c r="B251" s="460"/>
    </row>
    <row r="252" ht="16.5" hidden="1" customHeight="1" spans="1:2">
      <c r="A252" s="252" t="s">
        <v>288</v>
      </c>
      <c r="B252" s="460"/>
    </row>
    <row r="253" ht="16.5" hidden="1" customHeight="1" spans="1:2">
      <c r="A253" s="249" t="s">
        <v>77</v>
      </c>
      <c r="B253" s="460"/>
    </row>
    <row r="254" ht="16.5" hidden="1" customHeight="1" spans="1:2">
      <c r="A254" s="251" t="s">
        <v>290</v>
      </c>
      <c r="B254" s="460"/>
    </row>
    <row r="255" ht="16.5" hidden="1" customHeight="1" spans="1:2">
      <c r="A255" s="252" t="s">
        <v>152</v>
      </c>
      <c r="B255" s="460"/>
    </row>
    <row r="256" ht="16.5" hidden="1" customHeight="1" spans="1:2">
      <c r="A256" s="252" t="s">
        <v>153</v>
      </c>
      <c r="B256" s="460"/>
    </row>
    <row r="257" ht="16.5" hidden="1" customHeight="1" spans="1:2">
      <c r="A257" s="252" t="s">
        <v>154</v>
      </c>
      <c r="B257" s="460"/>
    </row>
    <row r="258" ht="16.5" hidden="1" customHeight="1" spans="1:2">
      <c r="A258" s="252" t="s">
        <v>260</v>
      </c>
      <c r="B258" s="460"/>
    </row>
    <row r="259" ht="16.5" hidden="1" customHeight="1" spans="1:2">
      <c r="A259" s="252" t="s">
        <v>161</v>
      </c>
      <c r="B259" s="460"/>
    </row>
    <row r="260" ht="16.5" hidden="1" customHeight="1" spans="1:2">
      <c r="A260" s="252" t="s">
        <v>291</v>
      </c>
      <c r="B260" s="460"/>
    </row>
    <row r="261" ht="16.5" hidden="1" customHeight="1" spans="1:2">
      <c r="A261" s="251" t="s">
        <v>292</v>
      </c>
      <c r="B261" s="460"/>
    </row>
    <row r="262" ht="16.5" hidden="1" customHeight="1" spans="1:2">
      <c r="A262" s="252" t="s">
        <v>293</v>
      </c>
      <c r="B262" s="460"/>
    </row>
    <row r="263" ht="16.5" hidden="1" customHeight="1" spans="1:2">
      <c r="A263" s="252" t="s">
        <v>294</v>
      </c>
      <c r="B263" s="460"/>
    </row>
    <row r="264" ht="16.5" hidden="1" customHeight="1" spans="1:2">
      <c r="A264" s="251" t="s">
        <v>295</v>
      </c>
      <c r="B264" s="460"/>
    </row>
    <row r="265" ht="16.5" hidden="1" customHeight="1" spans="1:2">
      <c r="A265" s="252" t="s">
        <v>296</v>
      </c>
      <c r="B265" s="460"/>
    </row>
    <row r="266" ht="16.5" hidden="1" customHeight="1" spans="1:2">
      <c r="A266" s="252" t="s">
        <v>295</v>
      </c>
      <c r="B266" s="460"/>
    </row>
    <row r="267" ht="16.5" hidden="1" customHeight="1" spans="1:2">
      <c r="A267" s="251" t="s">
        <v>297</v>
      </c>
      <c r="B267" s="460"/>
    </row>
    <row r="268" ht="16.5" hidden="1" customHeight="1" spans="1:2">
      <c r="A268" s="252" t="s">
        <v>298</v>
      </c>
      <c r="B268" s="460"/>
    </row>
    <row r="269" ht="16.5" hidden="1" customHeight="1" spans="1:2">
      <c r="A269" s="252" t="s">
        <v>299</v>
      </c>
      <c r="B269" s="460"/>
    </row>
    <row r="270" ht="16.5" hidden="1" customHeight="1" spans="1:2">
      <c r="A270" s="252" t="s">
        <v>300</v>
      </c>
      <c r="B270" s="460"/>
    </row>
    <row r="271" ht="16.5" hidden="1" customHeight="1" spans="1:2">
      <c r="A271" s="252" t="s">
        <v>301</v>
      </c>
      <c r="B271" s="460"/>
    </row>
    <row r="272" ht="16.5" hidden="1" customHeight="1" spans="1:2">
      <c r="A272" s="252" t="s">
        <v>302</v>
      </c>
      <c r="B272" s="460"/>
    </row>
    <row r="273" ht="16.5" hidden="1" customHeight="1" spans="1:2">
      <c r="A273" s="251" t="s">
        <v>303</v>
      </c>
      <c r="B273" s="460"/>
    </row>
    <row r="274" ht="16.5" hidden="1" customHeight="1" spans="1:2">
      <c r="A274" s="252" t="s">
        <v>304</v>
      </c>
      <c r="B274" s="460"/>
    </row>
    <row r="275" ht="16.5" hidden="1" customHeight="1" spans="1:2">
      <c r="A275" s="252" t="s">
        <v>305</v>
      </c>
      <c r="B275" s="460"/>
    </row>
    <row r="276" ht="16.5" hidden="1" customHeight="1" spans="1:2">
      <c r="A276" s="252" t="s">
        <v>306</v>
      </c>
      <c r="B276" s="460"/>
    </row>
    <row r="277" ht="16.5" hidden="1" customHeight="1" spans="1:2">
      <c r="A277" s="251" t="s">
        <v>307</v>
      </c>
      <c r="B277" s="460"/>
    </row>
    <row r="278" ht="16.5" hidden="1" customHeight="1" spans="1:2">
      <c r="A278" s="252" t="s">
        <v>307</v>
      </c>
      <c r="B278" s="460"/>
    </row>
    <row r="279" ht="16.5" hidden="1" customHeight="1" spans="1:2">
      <c r="A279" s="251" t="s">
        <v>308</v>
      </c>
      <c r="B279" s="460"/>
    </row>
    <row r="280" ht="16.5" hidden="1" customHeight="1" spans="1:2">
      <c r="A280" s="252" t="s">
        <v>309</v>
      </c>
      <c r="B280" s="460"/>
    </row>
    <row r="281" ht="16.5" hidden="1" customHeight="1" spans="1:2">
      <c r="A281" s="252" t="s">
        <v>310</v>
      </c>
      <c r="B281" s="460"/>
    </row>
    <row r="282" ht="16.5" hidden="1" customHeight="1" spans="1:2">
      <c r="A282" s="252" t="s">
        <v>311</v>
      </c>
      <c r="B282" s="460"/>
    </row>
    <row r="283" ht="16.5" hidden="1" customHeight="1" spans="1:2">
      <c r="A283" s="252" t="s">
        <v>56</v>
      </c>
      <c r="B283" s="460"/>
    </row>
    <row r="284" ht="16.5" hidden="1" customHeight="1" spans="1:2">
      <c r="A284" s="251" t="s">
        <v>312</v>
      </c>
      <c r="B284" s="460"/>
    </row>
    <row r="285" ht="16.5" hidden="1" customHeight="1" spans="1:2">
      <c r="A285" s="252" t="s">
        <v>152</v>
      </c>
      <c r="B285" s="460"/>
    </row>
    <row r="286" ht="16.5" hidden="1" customHeight="1" spans="1:2">
      <c r="A286" s="252" t="s">
        <v>153</v>
      </c>
      <c r="B286" s="460"/>
    </row>
    <row r="287" ht="16.5" hidden="1" customHeight="1" spans="1:2">
      <c r="A287" s="252" t="s">
        <v>154</v>
      </c>
      <c r="B287" s="460"/>
    </row>
    <row r="288" ht="16.5" hidden="1" customHeight="1" spans="1:2">
      <c r="A288" s="252" t="s">
        <v>161</v>
      </c>
      <c r="B288" s="460"/>
    </row>
    <row r="289" ht="16.5" hidden="1" customHeight="1" spans="1:2">
      <c r="A289" s="252" t="s">
        <v>313</v>
      </c>
      <c r="B289" s="460"/>
    </row>
    <row r="290" ht="16.5" hidden="1" customHeight="1" spans="1:2">
      <c r="A290" s="251" t="s">
        <v>314</v>
      </c>
      <c r="B290" s="460"/>
    </row>
    <row r="291" ht="16.5" hidden="1" customHeight="1" spans="1:2">
      <c r="A291" s="252" t="s">
        <v>314</v>
      </c>
      <c r="B291" s="460"/>
    </row>
    <row r="292" ht="16.5" customHeight="1" spans="1:2">
      <c r="A292" s="249" t="s">
        <v>79</v>
      </c>
      <c r="B292" s="460">
        <v>18.48</v>
      </c>
    </row>
    <row r="293" ht="16.5" hidden="1" customHeight="1" spans="1:2">
      <c r="A293" s="249" t="s">
        <v>81</v>
      </c>
      <c r="B293" s="460"/>
    </row>
    <row r="294" ht="16.5" hidden="1" customHeight="1" spans="1:2">
      <c r="A294" s="251" t="s">
        <v>315</v>
      </c>
      <c r="B294" s="460"/>
    </row>
    <row r="295" ht="16.5" hidden="1" customHeight="1" spans="1:2">
      <c r="A295" s="252" t="s">
        <v>152</v>
      </c>
      <c r="B295" s="460"/>
    </row>
    <row r="296" ht="16.5" hidden="1" customHeight="1" spans="1:2">
      <c r="A296" s="252" t="s">
        <v>153</v>
      </c>
      <c r="B296" s="460"/>
    </row>
    <row r="297" ht="16.5" hidden="1" customHeight="1" spans="1:2">
      <c r="A297" s="252" t="s">
        <v>154</v>
      </c>
      <c r="B297" s="460"/>
    </row>
    <row r="298" ht="16.5" hidden="1" customHeight="1" spans="1:2">
      <c r="A298" s="252" t="s">
        <v>194</v>
      </c>
      <c r="B298" s="460"/>
    </row>
    <row r="299" ht="16.5" hidden="1" customHeight="1" spans="1:2">
      <c r="A299" s="252" t="s">
        <v>316</v>
      </c>
      <c r="B299" s="460"/>
    </row>
    <row r="300" ht="16.5" hidden="1" customHeight="1" spans="1:2">
      <c r="A300" s="252" t="s">
        <v>317</v>
      </c>
      <c r="B300" s="460"/>
    </row>
    <row r="301" ht="16.5" hidden="1" customHeight="1" spans="1:2">
      <c r="A301" s="252" t="s">
        <v>161</v>
      </c>
      <c r="B301" s="460"/>
    </row>
    <row r="302" ht="16.5" hidden="1" customHeight="1" spans="1:2">
      <c r="A302" s="252" t="s">
        <v>318</v>
      </c>
      <c r="B302" s="460"/>
    </row>
    <row r="303" ht="16.5" hidden="1" customHeight="1" spans="1:2">
      <c r="A303" s="251" t="s">
        <v>319</v>
      </c>
      <c r="B303" s="460"/>
    </row>
    <row r="304" ht="16.5" hidden="1" customHeight="1" spans="1:2">
      <c r="A304" s="252" t="s">
        <v>152</v>
      </c>
      <c r="B304" s="460"/>
    </row>
    <row r="305" ht="16.5" hidden="1" customHeight="1" spans="1:2">
      <c r="A305" s="252" t="s">
        <v>153</v>
      </c>
      <c r="B305" s="460"/>
    </row>
    <row r="306" ht="16.5" hidden="1" customHeight="1" spans="1:2">
      <c r="A306" s="252" t="s">
        <v>154</v>
      </c>
      <c r="B306" s="460"/>
    </row>
    <row r="307" ht="16.5" hidden="1" customHeight="1" spans="1:2">
      <c r="A307" s="252" t="s">
        <v>320</v>
      </c>
      <c r="B307" s="460"/>
    </row>
    <row r="308" ht="16.5" hidden="1" customHeight="1" spans="1:2">
      <c r="A308" s="252" t="s">
        <v>321</v>
      </c>
      <c r="B308" s="460"/>
    </row>
    <row r="309" ht="16.5" hidden="1" customHeight="1" spans="1:2">
      <c r="A309" s="252" t="s">
        <v>161</v>
      </c>
      <c r="B309" s="460"/>
    </row>
    <row r="310" ht="16.5" hidden="1" customHeight="1" spans="1:2">
      <c r="A310" s="252" t="s">
        <v>322</v>
      </c>
      <c r="B310" s="460"/>
    </row>
    <row r="311" ht="16.5" hidden="1" customHeight="1" spans="1:2">
      <c r="A311" s="251" t="s">
        <v>323</v>
      </c>
      <c r="B311" s="460"/>
    </row>
    <row r="312" ht="16.5" hidden="1" customHeight="1" spans="1:2">
      <c r="A312" s="252" t="s">
        <v>152</v>
      </c>
      <c r="B312" s="460"/>
    </row>
    <row r="313" ht="16.5" hidden="1" customHeight="1" spans="1:2">
      <c r="A313" s="252" t="s">
        <v>153</v>
      </c>
      <c r="B313" s="460"/>
    </row>
    <row r="314" ht="16.5" hidden="1" customHeight="1" spans="1:2">
      <c r="A314" s="252" t="s">
        <v>154</v>
      </c>
      <c r="B314" s="460"/>
    </row>
    <row r="315" ht="16.5" hidden="1" customHeight="1" spans="1:2">
      <c r="A315" s="252" t="s">
        <v>324</v>
      </c>
      <c r="B315" s="460"/>
    </row>
    <row r="316" ht="16.5" hidden="1" customHeight="1" spans="1:2">
      <c r="A316" s="252" t="s">
        <v>325</v>
      </c>
      <c r="B316" s="460"/>
    </row>
    <row r="317" ht="16.5" hidden="1" customHeight="1" spans="1:2">
      <c r="A317" s="252" t="s">
        <v>326</v>
      </c>
      <c r="B317" s="460"/>
    </row>
    <row r="318" ht="16.5" hidden="1" customHeight="1" spans="1:2">
      <c r="A318" s="252" t="s">
        <v>161</v>
      </c>
      <c r="B318" s="460"/>
    </row>
    <row r="319" ht="16.5" hidden="1" customHeight="1" spans="1:2">
      <c r="A319" s="252" t="s">
        <v>327</v>
      </c>
      <c r="B319" s="460"/>
    </row>
    <row r="320" ht="16.5" hidden="1" customHeight="1" spans="1:2">
      <c r="A320" s="251" t="s">
        <v>328</v>
      </c>
      <c r="B320" s="460"/>
    </row>
    <row r="321" ht="16.5" hidden="1" customHeight="1" spans="1:2">
      <c r="A321" s="252" t="s">
        <v>152</v>
      </c>
      <c r="B321" s="460"/>
    </row>
    <row r="322" ht="16.5" hidden="1" customHeight="1" spans="1:2">
      <c r="A322" s="252" t="s">
        <v>153</v>
      </c>
      <c r="B322" s="460"/>
    </row>
    <row r="323" ht="16.5" hidden="1" customHeight="1" spans="1:2">
      <c r="A323" s="252" t="s">
        <v>154</v>
      </c>
      <c r="B323" s="460"/>
    </row>
    <row r="324" ht="16.5" hidden="1" customHeight="1" spans="1:2">
      <c r="A324" s="252" t="s">
        <v>329</v>
      </c>
      <c r="B324" s="460"/>
    </row>
    <row r="325" ht="16.5" hidden="1" customHeight="1" spans="1:2">
      <c r="A325" s="252" t="s">
        <v>330</v>
      </c>
      <c r="B325" s="460"/>
    </row>
    <row r="326" ht="16.5" hidden="1" customHeight="1" spans="1:2">
      <c r="A326" s="252" t="s">
        <v>331</v>
      </c>
      <c r="B326" s="460"/>
    </row>
    <row r="327" ht="16.5" hidden="1" customHeight="1" spans="1:2">
      <c r="A327" s="252" t="s">
        <v>332</v>
      </c>
      <c r="B327" s="460"/>
    </row>
    <row r="328" ht="16.5" hidden="1" customHeight="1" spans="1:2">
      <c r="A328" s="252" t="s">
        <v>333</v>
      </c>
      <c r="B328" s="460"/>
    </row>
    <row r="329" ht="16.5" hidden="1" customHeight="1" spans="1:2">
      <c r="A329" s="252" t="s">
        <v>334</v>
      </c>
      <c r="B329" s="460"/>
    </row>
    <row r="330" ht="16.5" hidden="1" customHeight="1" spans="1:2">
      <c r="A330" s="252" t="s">
        <v>335</v>
      </c>
      <c r="B330" s="460"/>
    </row>
    <row r="331" ht="16.5" hidden="1" customHeight="1" spans="1:2">
      <c r="A331" s="252" t="s">
        <v>336</v>
      </c>
      <c r="B331" s="460"/>
    </row>
    <row r="332" ht="16.5" hidden="1" customHeight="1" spans="1:2">
      <c r="A332" s="252" t="s">
        <v>337</v>
      </c>
      <c r="B332" s="460"/>
    </row>
    <row r="333" ht="16.5" hidden="1" customHeight="1" spans="1:2">
      <c r="A333" s="252" t="s">
        <v>194</v>
      </c>
      <c r="B333" s="460"/>
    </row>
    <row r="334" ht="16.5" hidden="1" customHeight="1" spans="1:2">
      <c r="A334" s="252" t="s">
        <v>161</v>
      </c>
      <c r="B334" s="460"/>
    </row>
    <row r="335" ht="16.5" hidden="1" customHeight="1" spans="1:2">
      <c r="A335" s="252" t="s">
        <v>338</v>
      </c>
      <c r="B335" s="460"/>
    </row>
    <row r="336" ht="16.5" hidden="1" customHeight="1" spans="1:2">
      <c r="A336" s="251" t="s">
        <v>339</v>
      </c>
      <c r="B336" s="460"/>
    </row>
    <row r="337" ht="16.5" hidden="1" customHeight="1" spans="1:2">
      <c r="A337" s="251" t="s">
        <v>340</v>
      </c>
      <c r="B337" s="460"/>
    </row>
    <row r="338" ht="16.5" hidden="1" customHeight="1" spans="1:2">
      <c r="A338" s="251" t="s">
        <v>341</v>
      </c>
      <c r="B338" s="460"/>
    </row>
    <row r="339" ht="16.5" hidden="1" customHeight="1" spans="1:2">
      <c r="A339" s="252" t="s">
        <v>341</v>
      </c>
      <c r="B339" s="460"/>
    </row>
    <row r="340" ht="16.5" hidden="1" customHeight="1" spans="1:2">
      <c r="A340" s="249" t="s">
        <v>83</v>
      </c>
      <c r="B340" s="460"/>
    </row>
    <row r="341" ht="16.5" hidden="1" customHeight="1" spans="1:2">
      <c r="A341" s="251" t="s">
        <v>342</v>
      </c>
      <c r="B341" s="460"/>
    </row>
    <row r="342" ht="16.5" hidden="1" customHeight="1" spans="1:2">
      <c r="A342" s="252" t="s">
        <v>152</v>
      </c>
      <c r="B342" s="460"/>
    </row>
    <row r="343" ht="16.5" hidden="1" customHeight="1" spans="1:2">
      <c r="A343" s="252" t="s">
        <v>153</v>
      </c>
      <c r="B343" s="460"/>
    </row>
    <row r="344" ht="16.5" hidden="1" customHeight="1" spans="1:2">
      <c r="A344" s="252" t="s">
        <v>154</v>
      </c>
      <c r="B344" s="460"/>
    </row>
    <row r="345" ht="16.5" hidden="1" customHeight="1" spans="1:2">
      <c r="A345" s="252" t="s">
        <v>343</v>
      </c>
      <c r="B345" s="460"/>
    </row>
    <row r="346" ht="16.5" hidden="1" customHeight="1" spans="1:2">
      <c r="A346" s="251" t="s">
        <v>344</v>
      </c>
      <c r="B346" s="460"/>
    </row>
    <row r="347" ht="16.5" hidden="1" customHeight="1" spans="1:2">
      <c r="A347" s="252" t="s">
        <v>345</v>
      </c>
      <c r="B347" s="460"/>
    </row>
    <row r="348" ht="16.5" hidden="1" customHeight="1" spans="1:2">
      <c r="A348" s="252" t="s">
        <v>346</v>
      </c>
      <c r="B348" s="460"/>
    </row>
    <row r="349" ht="16.5" hidden="1" customHeight="1" spans="1:2">
      <c r="A349" s="252" t="s">
        <v>347</v>
      </c>
      <c r="B349" s="460"/>
    </row>
    <row r="350" ht="16.5" hidden="1" customHeight="1" spans="1:2">
      <c r="A350" s="252" t="s">
        <v>348</v>
      </c>
      <c r="B350" s="460"/>
    </row>
    <row r="351" ht="16.5" hidden="1" customHeight="1" spans="1:2">
      <c r="A351" s="252" t="s">
        <v>349</v>
      </c>
      <c r="B351" s="460"/>
    </row>
    <row r="352" ht="16.5" hidden="1" customHeight="1" spans="1:2">
      <c r="A352" s="252" t="s">
        <v>350</v>
      </c>
      <c r="B352" s="460"/>
    </row>
    <row r="353" ht="16.5" hidden="1" customHeight="1" spans="1:2">
      <c r="A353" s="252" t="s">
        <v>351</v>
      </c>
      <c r="B353" s="460"/>
    </row>
    <row r="354" ht="16.5" hidden="1" customHeight="1" spans="1:2">
      <c r="A354" s="252" t="s">
        <v>352</v>
      </c>
      <c r="B354" s="460"/>
    </row>
    <row r="355" ht="16.5" hidden="1" customHeight="1" spans="1:2">
      <c r="A355" s="251" t="s">
        <v>353</v>
      </c>
      <c r="B355" s="460"/>
    </row>
    <row r="356" ht="16.5" hidden="1" customHeight="1" spans="1:2">
      <c r="A356" s="252" t="s">
        <v>354</v>
      </c>
      <c r="B356" s="460"/>
    </row>
    <row r="357" ht="16.5" hidden="1" customHeight="1" spans="1:2">
      <c r="A357" s="252" t="s">
        <v>355</v>
      </c>
      <c r="B357" s="460"/>
    </row>
    <row r="358" ht="16.5" hidden="1" customHeight="1" spans="1:2">
      <c r="A358" s="252" t="s">
        <v>356</v>
      </c>
      <c r="B358" s="460"/>
    </row>
    <row r="359" ht="16.5" hidden="1" customHeight="1" spans="1:2">
      <c r="A359" s="252" t="s">
        <v>357</v>
      </c>
      <c r="B359" s="460"/>
    </row>
    <row r="360" ht="16.5" hidden="1" customHeight="1" spans="1:2">
      <c r="A360" s="252" t="s">
        <v>358</v>
      </c>
      <c r="B360" s="460"/>
    </row>
    <row r="361" ht="16.5" hidden="1" customHeight="1" spans="1:2">
      <c r="A361" s="252" t="s">
        <v>359</v>
      </c>
      <c r="B361" s="460"/>
    </row>
    <row r="362" ht="16.5" hidden="1" customHeight="1" spans="1:2">
      <c r="A362" s="251" t="s">
        <v>360</v>
      </c>
      <c r="B362" s="460"/>
    </row>
    <row r="363" ht="16.5" hidden="1" customHeight="1" spans="1:2">
      <c r="A363" s="252" t="s">
        <v>361</v>
      </c>
      <c r="B363" s="460"/>
    </row>
    <row r="364" ht="16.5" hidden="1" customHeight="1" spans="1:2">
      <c r="A364" s="252" t="s">
        <v>362</v>
      </c>
      <c r="B364" s="460"/>
    </row>
    <row r="365" ht="16.5" hidden="1" customHeight="1" spans="1:2">
      <c r="A365" s="252" t="s">
        <v>363</v>
      </c>
      <c r="B365" s="460"/>
    </row>
    <row r="366" ht="16.5" hidden="1" customHeight="1" spans="1:2">
      <c r="A366" s="252" t="s">
        <v>364</v>
      </c>
      <c r="B366" s="460"/>
    </row>
    <row r="367" ht="16.5" hidden="1" customHeight="1" spans="1:2">
      <c r="A367" s="252" t="s">
        <v>365</v>
      </c>
      <c r="B367" s="460"/>
    </row>
    <row r="368" ht="16.5" hidden="1" customHeight="1" spans="1:2">
      <c r="A368" s="251" t="s">
        <v>366</v>
      </c>
      <c r="B368" s="460"/>
    </row>
    <row r="369" ht="16.5" hidden="1" customHeight="1" spans="1:2">
      <c r="A369" s="252" t="s">
        <v>367</v>
      </c>
      <c r="B369" s="460"/>
    </row>
    <row r="370" ht="16.5" hidden="1" customHeight="1" spans="1:2">
      <c r="A370" s="252" t="s">
        <v>368</v>
      </c>
      <c r="B370" s="460"/>
    </row>
    <row r="371" ht="16.5" hidden="1" customHeight="1" spans="1:2">
      <c r="A371" s="252" t="s">
        <v>369</v>
      </c>
      <c r="B371" s="460"/>
    </row>
    <row r="372" ht="16.5" hidden="1" customHeight="1" spans="1:2">
      <c r="A372" s="251" t="s">
        <v>370</v>
      </c>
      <c r="B372" s="460"/>
    </row>
    <row r="373" ht="16.5" hidden="1" customHeight="1" spans="1:2">
      <c r="A373" s="252" t="s">
        <v>371</v>
      </c>
      <c r="B373" s="460"/>
    </row>
    <row r="374" ht="16.5" hidden="1" customHeight="1" spans="1:2">
      <c r="A374" s="252" t="s">
        <v>372</v>
      </c>
      <c r="B374" s="460"/>
    </row>
    <row r="375" ht="16.5" hidden="1" customHeight="1" spans="1:2">
      <c r="A375" s="252" t="s">
        <v>373</v>
      </c>
      <c r="B375" s="460"/>
    </row>
    <row r="376" ht="16.5" hidden="1" customHeight="1" spans="1:2">
      <c r="A376" s="251" t="s">
        <v>374</v>
      </c>
      <c r="B376" s="460"/>
    </row>
    <row r="377" ht="16.5" hidden="1" customHeight="1" spans="1:2">
      <c r="A377" s="252" t="s">
        <v>375</v>
      </c>
      <c r="B377" s="460"/>
    </row>
    <row r="378" ht="16.5" hidden="1" customHeight="1" spans="1:2">
      <c r="A378" s="252" t="s">
        <v>376</v>
      </c>
      <c r="B378" s="460"/>
    </row>
    <row r="379" ht="16.5" hidden="1" customHeight="1" spans="1:2">
      <c r="A379" s="252" t="s">
        <v>377</v>
      </c>
      <c r="B379" s="460"/>
    </row>
    <row r="380" ht="16.5" hidden="1" customHeight="1" spans="1:2">
      <c r="A380" s="251" t="s">
        <v>378</v>
      </c>
      <c r="B380" s="460"/>
    </row>
    <row r="381" ht="16.5" hidden="1" customHeight="1" spans="1:2">
      <c r="A381" s="252" t="s">
        <v>379</v>
      </c>
      <c r="B381" s="460"/>
    </row>
    <row r="382" ht="16.5" hidden="1" customHeight="1" spans="1:2">
      <c r="A382" s="252" t="s">
        <v>380</v>
      </c>
      <c r="B382" s="460"/>
    </row>
    <row r="383" ht="16.5" hidden="1" customHeight="1" spans="1:2">
      <c r="A383" s="252" t="s">
        <v>381</v>
      </c>
      <c r="B383" s="460"/>
    </row>
    <row r="384" ht="16.5" hidden="1" customHeight="1" spans="1:2">
      <c r="A384" s="252" t="s">
        <v>382</v>
      </c>
      <c r="B384" s="460"/>
    </row>
    <row r="385" ht="16.5" hidden="1" customHeight="1" spans="1:2">
      <c r="A385" s="252" t="s">
        <v>383</v>
      </c>
      <c r="B385" s="460"/>
    </row>
    <row r="386" ht="16.5" hidden="1" customHeight="1" spans="1:2">
      <c r="A386" s="251" t="s">
        <v>384</v>
      </c>
      <c r="B386" s="460"/>
    </row>
    <row r="387" ht="16.5" hidden="1" customHeight="1" spans="1:2">
      <c r="A387" s="252" t="s">
        <v>385</v>
      </c>
      <c r="B387" s="460"/>
    </row>
    <row r="388" ht="16.5" hidden="1" customHeight="1" spans="1:2">
      <c r="A388" s="252" t="s">
        <v>386</v>
      </c>
      <c r="B388" s="460"/>
    </row>
    <row r="389" ht="16.5" hidden="1" customHeight="1" spans="1:2">
      <c r="A389" s="252" t="s">
        <v>387</v>
      </c>
      <c r="B389" s="460"/>
    </row>
    <row r="390" ht="16.5" hidden="1" customHeight="1" spans="1:2">
      <c r="A390" s="252" t="s">
        <v>388</v>
      </c>
      <c r="B390" s="460"/>
    </row>
    <row r="391" ht="16.5" hidden="1" customHeight="1" spans="1:2">
      <c r="A391" s="252" t="s">
        <v>389</v>
      </c>
      <c r="B391" s="460"/>
    </row>
    <row r="392" ht="16.5" hidden="1" customHeight="1" spans="1:2">
      <c r="A392" s="252" t="s">
        <v>390</v>
      </c>
      <c r="B392" s="460"/>
    </row>
    <row r="393" ht="16.5" hidden="1" customHeight="1" spans="1:2">
      <c r="A393" s="251" t="s">
        <v>391</v>
      </c>
      <c r="B393" s="460"/>
    </row>
    <row r="394" ht="16.5" hidden="1" customHeight="1" spans="1:2">
      <c r="A394" s="252" t="s">
        <v>391</v>
      </c>
      <c r="B394" s="460"/>
    </row>
    <row r="395" ht="16.5" hidden="1" customHeight="1" spans="1:2">
      <c r="A395" s="249" t="s">
        <v>85</v>
      </c>
      <c r="B395" s="460"/>
    </row>
    <row r="396" ht="16.5" hidden="1" customHeight="1" spans="1:2">
      <c r="A396" s="251" t="s">
        <v>392</v>
      </c>
      <c r="B396" s="460"/>
    </row>
    <row r="397" ht="16.5" hidden="1" customHeight="1" spans="1:2">
      <c r="A397" s="252" t="s">
        <v>152</v>
      </c>
      <c r="B397" s="460"/>
    </row>
    <row r="398" ht="16.5" hidden="1" customHeight="1" spans="1:2">
      <c r="A398" s="252" t="s">
        <v>153</v>
      </c>
      <c r="B398" s="460"/>
    </row>
    <row r="399" ht="16.5" hidden="1" customHeight="1" spans="1:2">
      <c r="A399" s="252" t="s">
        <v>154</v>
      </c>
      <c r="B399" s="460"/>
    </row>
    <row r="400" ht="16.5" hidden="1" customHeight="1" spans="1:2">
      <c r="A400" s="252" t="s">
        <v>393</v>
      </c>
      <c r="B400" s="460"/>
    </row>
    <row r="401" ht="16.5" hidden="1" customHeight="1" spans="1:2">
      <c r="A401" s="251" t="s">
        <v>394</v>
      </c>
      <c r="B401" s="460"/>
    </row>
    <row r="402" ht="16.5" hidden="1" customHeight="1" spans="1:2">
      <c r="A402" s="252" t="s">
        <v>395</v>
      </c>
      <c r="B402" s="460"/>
    </row>
    <row r="403" ht="16.5" hidden="1" customHeight="1" spans="1:2">
      <c r="A403" s="252" t="s">
        <v>396</v>
      </c>
      <c r="B403" s="460"/>
    </row>
    <row r="404" ht="16.5" hidden="1" customHeight="1" spans="1:2">
      <c r="A404" s="252" t="s">
        <v>397</v>
      </c>
      <c r="B404" s="460"/>
    </row>
    <row r="405" ht="16.5" hidden="1" customHeight="1" spans="1:2">
      <c r="A405" s="252" t="s">
        <v>398</v>
      </c>
      <c r="B405" s="460"/>
    </row>
    <row r="406" ht="16.5" hidden="1" customHeight="1" spans="1:2">
      <c r="A406" s="252" t="s">
        <v>399</v>
      </c>
      <c r="B406" s="460"/>
    </row>
    <row r="407" ht="16.5" hidden="1" customHeight="1" spans="1:2">
      <c r="A407" s="252" t="s">
        <v>400</v>
      </c>
      <c r="B407" s="460"/>
    </row>
    <row r="408" ht="16.5" hidden="1" customHeight="1" spans="1:2">
      <c r="A408" s="252" t="s">
        <v>401</v>
      </c>
      <c r="B408" s="460"/>
    </row>
    <row r="409" ht="16.5" hidden="1" customHeight="1" spans="1:2">
      <c r="A409" s="252" t="s">
        <v>402</v>
      </c>
      <c r="B409" s="460"/>
    </row>
    <row r="410" ht="16.5" hidden="1" customHeight="1" spans="1:2">
      <c r="A410" s="251" t="s">
        <v>403</v>
      </c>
      <c r="B410" s="460"/>
    </row>
    <row r="411" ht="16.5" hidden="1" customHeight="1" spans="1:2">
      <c r="A411" s="252" t="s">
        <v>395</v>
      </c>
      <c r="B411" s="460"/>
    </row>
    <row r="412" ht="16.5" hidden="1" customHeight="1" spans="1:2">
      <c r="A412" s="252" t="s">
        <v>404</v>
      </c>
      <c r="B412" s="460"/>
    </row>
    <row r="413" ht="16.5" hidden="1" customHeight="1" spans="1:2">
      <c r="A413" s="252" t="s">
        <v>405</v>
      </c>
      <c r="B413" s="460"/>
    </row>
    <row r="414" ht="16.5" hidden="1" customHeight="1" spans="1:2">
      <c r="A414" s="252" t="s">
        <v>406</v>
      </c>
      <c r="B414" s="460"/>
    </row>
    <row r="415" ht="16.5" hidden="1" customHeight="1" spans="1:2">
      <c r="A415" s="252" t="s">
        <v>407</v>
      </c>
      <c r="B415" s="460"/>
    </row>
    <row r="416" ht="16.5" hidden="1" customHeight="1" spans="1:2">
      <c r="A416" s="251" t="s">
        <v>408</v>
      </c>
      <c r="B416" s="460"/>
    </row>
    <row r="417" ht="16.5" hidden="1" customHeight="1" spans="1:2">
      <c r="A417" s="252" t="s">
        <v>395</v>
      </c>
      <c r="B417" s="460"/>
    </row>
    <row r="418" ht="16.5" hidden="1" customHeight="1" spans="1:2">
      <c r="A418" s="252" t="s">
        <v>409</v>
      </c>
      <c r="B418" s="460"/>
    </row>
    <row r="419" ht="16.5" hidden="1" customHeight="1" spans="1:2">
      <c r="A419" s="252" t="s">
        <v>410</v>
      </c>
      <c r="B419" s="460"/>
    </row>
    <row r="420" ht="16.5" hidden="1" customHeight="1" spans="1:2">
      <c r="A420" s="252" t="s">
        <v>411</v>
      </c>
      <c r="B420" s="460"/>
    </row>
    <row r="421" ht="16.5" hidden="1" customHeight="1" spans="1:2">
      <c r="A421" s="252" t="s">
        <v>412</v>
      </c>
      <c r="B421" s="460"/>
    </row>
    <row r="422" ht="16.5" hidden="1" customHeight="1" spans="1:2">
      <c r="A422" s="251" t="s">
        <v>413</v>
      </c>
      <c r="B422" s="460"/>
    </row>
    <row r="423" ht="16.5" hidden="1" customHeight="1" spans="1:2">
      <c r="A423" s="252" t="s">
        <v>395</v>
      </c>
      <c r="B423" s="460"/>
    </row>
    <row r="424" ht="16.5" hidden="1" customHeight="1" spans="1:2">
      <c r="A424" s="252" t="s">
        <v>414</v>
      </c>
      <c r="B424" s="460"/>
    </row>
    <row r="425" ht="16.5" hidden="1" customHeight="1" spans="1:2">
      <c r="A425" s="252" t="s">
        <v>415</v>
      </c>
      <c r="B425" s="460"/>
    </row>
    <row r="426" ht="16.5" hidden="1" customHeight="1" spans="1:2">
      <c r="A426" s="252" t="s">
        <v>416</v>
      </c>
      <c r="B426" s="460"/>
    </row>
    <row r="427" ht="16.5" hidden="1" customHeight="1" spans="1:2">
      <c r="A427" s="251" t="s">
        <v>417</v>
      </c>
      <c r="B427" s="460"/>
    </row>
    <row r="428" ht="16.5" hidden="1" customHeight="1" spans="1:2">
      <c r="A428" s="252" t="s">
        <v>418</v>
      </c>
      <c r="B428" s="460"/>
    </row>
    <row r="429" ht="16.5" hidden="1" customHeight="1" spans="1:2">
      <c r="A429" s="252" t="s">
        <v>419</v>
      </c>
      <c r="B429" s="460"/>
    </row>
    <row r="430" ht="16.5" hidden="1" customHeight="1" spans="1:2">
      <c r="A430" s="252" t="s">
        <v>420</v>
      </c>
      <c r="B430" s="460"/>
    </row>
    <row r="431" ht="16.5" hidden="1" customHeight="1" spans="1:2">
      <c r="A431" s="252" t="s">
        <v>421</v>
      </c>
      <c r="B431" s="460"/>
    </row>
    <row r="432" ht="16.5" hidden="1" customHeight="1" spans="1:2">
      <c r="A432" s="251" t="s">
        <v>422</v>
      </c>
      <c r="B432" s="460"/>
    </row>
    <row r="433" ht="16.5" hidden="1" customHeight="1" spans="1:2">
      <c r="A433" s="252" t="s">
        <v>395</v>
      </c>
      <c r="B433" s="460"/>
    </row>
    <row r="434" ht="16.5" hidden="1" customHeight="1" spans="1:2">
      <c r="A434" s="252" t="s">
        <v>423</v>
      </c>
      <c r="B434" s="460"/>
    </row>
    <row r="435" ht="16.5" hidden="1" customHeight="1" spans="1:2">
      <c r="A435" s="252" t="s">
        <v>424</v>
      </c>
      <c r="B435" s="460"/>
    </row>
    <row r="436" ht="16.5" hidden="1" customHeight="1" spans="1:2">
      <c r="A436" s="252" t="s">
        <v>425</v>
      </c>
      <c r="B436" s="460"/>
    </row>
    <row r="437" ht="16.5" hidden="1" customHeight="1" spans="1:2">
      <c r="A437" s="252" t="s">
        <v>426</v>
      </c>
      <c r="B437" s="460"/>
    </row>
    <row r="438" ht="16.5" hidden="1" customHeight="1" spans="1:2">
      <c r="A438" s="252" t="s">
        <v>427</v>
      </c>
      <c r="B438" s="460"/>
    </row>
    <row r="439" ht="16.5" hidden="1" customHeight="1" spans="1:2">
      <c r="A439" s="251" t="s">
        <v>428</v>
      </c>
      <c r="B439" s="460"/>
    </row>
    <row r="440" ht="16.5" hidden="1" customHeight="1" spans="1:2">
      <c r="A440" s="252" t="s">
        <v>429</v>
      </c>
      <c r="B440" s="460"/>
    </row>
    <row r="441" ht="16.5" hidden="1" customHeight="1" spans="1:2">
      <c r="A441" s="252" t="s">
        <v>430</v>
      </c>
      <c r="B441" s="460"/>
    </row>
    <row r="442" ht="16.5" hidden="1" customHeight="1" spans="1:2">
      <c r="A442" s="252" t="s">
        <v>431</v>
      </c>
      <c r="B442" s="460"/>
    </row>
    <row r="443" ht="16.5" hidden="1" customHeight="1" spans="1:2">
      <c r="A443" s="251" t="s">
        <v>432</v>
      </c>
      <c r="B443" s="460"/>
    </row>
    <row r="444" ht="16.5" hidden="1" customHeight="1" spans="1:2">
      <c r="A444" s="252" t="s">
        <v>433</v>
      </c>
      <c r="B444" s="460"/>
    </row>
    <row r="445" ht="16.5" hidden="1" customHeight="1" spans="1:2">
      <c r="A445" s="252" t="s">
        <v>434</v>
      </c>
      <c r="B445" s="460"/>
    </row>
    <row r="446" ht="16.5" hidden="1" customHeight="1" spans="1:2">
      <c r="A446" s="251" t="s">
        <v>435</v>
      </c>
      <c r="B446" s="460"/>
    </row>
    <row r="447" ht="16.5" hidden="1" customHeight="1" spans="1:2">
      <c r="A447" s="252" t="s">
        <v>436</v>
      </c>
      <c r="B447" s="460"/>
    </row>
    <row r="448" ht="16.5" hidden="1" customHeight="1" spans="1:2">
      <c r="A448" s="252" t="s">
        <v>437</v>
      </c>
      <c r="B448" s="460"/>
    </row>
    <row r="449" ht="16.5" hidden="1" customHeight="1" spans="1:2">
      <c r="A449" s="252" t="s">
        <v>438</v>
      </c>
      <c r="B449" s="460"/>
    </row>
    <row r="450" ht="16.5" hidden="1" customHeight="1" spans="1:2">
      <c r="A450" s="252" t="s">
        <v>439</v>
      </c>
      <c r="B450" s="460"/>
    </row>
    <row r="451" ht="16.5" hidden="1" customHeight="1" spans="1:2">
      <c r="A451" s="252" t="s">
        <v>440</v>
      </c>
      <c r="B451" s="460"/>
    </row>
    <row r="452" ht="16.5" hidden="1" customHeight="1" spans="1:2">
      <c r="A452" s="252" t="s">
        <v>441</v>
      </c>
      <c r="B452" s="460"/>
    </row>
    <row r="453" ht="16.5" hidden="1" customHeight="1" spans="1:2">
      <c r="A453" s="251" t="s">
        <v>442</v>
      </c>
      <c r="B453" s="460"/>
    </row>
    <row r="454" ht="16.5" hidden="1" customHeight="1" spans="1:2">
      <c r="A454" s="252" t="s">
        <v>443</v>
      </c>
      <c r="B454" s="460"/>
    </row>
    <row r="455" ht="16.5" hidden="1" customHeight="1" spans="1:2">
      <c r="A455" s="252" t="s">
        <v>444</v>
      </c>
      <c r="B455" s="460"/>
    </row>
    <row r="456" ht="16.5" hidden="1" customHeight="1" spans="1:2">
      <c r="A456" s="252" t="s">
        <v>445</v>
      </c>
      <c r="B456" s="460"/>
    </row>
    <row r="457" ht="16.5" hidden="1" customHeight="1" spans="1:2">
      <c r="A457" s="252" t="s">
        <v>442</v>
      </c>
      <c r="B457" s="460"/>
    </row>
    <row r="458" ht="16.5" customHeight="1" spans="1:2">
      <c r="A458" s="249" t="s">
        <v>87</v>
      </c>
      <c r="B458" s="460">
        <f>B459</f>
        <v>98.41</v>
      </c>
    </row>
    <row r="459" ht="16.5" customHeight="1" spans="1:2">
      <c r="A459" s="251" t="s">
        <v>446</v>
      </c>
      <c r="B459" s="460">
        <f>SUM(B460:B474)</f>
        <v>98.41</v>
      </c>
    </row>
    <row r="460" ht="16.5" hidden="1" customHeight="1" spans="1:2">
      <c r="A460" s="252" t="s">
        <v>152</v>
      </c>
      <c r="B460" s="460"/>
    </row>
    <row r="461" ht="16.5" hidden="1" customHeight="1" spans="1:2">
      <c r="A461" s="252" t="s">
        <v>153</v>
      </c>
      <c r="B461" s="460"/>
    </row>
    <row r="462" ht="16.5" hidden="1" customHeight="1" spans="1:2">
      <c r="A462" s="252" t="s">
        <v>154</v>
      </c>
      <c r="B462" s="460"/>
    </row>
    <row r="463" ht="16.5" hidden="1" customHeight="1" spans="1:2">
      <c r="A463" s="252" t="s">
        <v>447</v>
      </c>
      <c r="B463" s="460"/>
    </row>
    <row r="464" ht="16.5" hidden="1" customHeight="1" spans="1:2">
      <c r="A464" s="252" t="s">
        <v>448</v>
      </c>
      <c r="B464" s="460"/>
    </row>
    <row r="465" ht="16.5" hidden="1" customHeight="1" spans="1:2">
      <c r="A465" s="252" t="s">
        <v>449</v>
      </c>
      <c r="B465" s="460"/>
    </row>
    <row r="466" ht="16.5" hidden="1" customHeight="1" spans="1:2">
      <c r="A466" s="252" t="s">
        <v>450</v>
      </c>
      <c r="B466" s="460"/>
    </row>
    <row r="467" ht="16.5" hidden="1" customHeight="1" spans="1:2">
      <c r="A467" s="252" t="s">
        <v>451</v>
      </c>
      <c r="B467" s="460"/>
    </row>
    <row r="468" ht="16.5" customHeight="1" spans="1:2">
      <c r="A468" s="252" t="s">
        <v>452</v>
      </c>
      <c r="B468" s="460">
        <v>77.72</v>
      </c>
    </row>
    <row r="469" ht="16.5" hidden="1" customHeight="1" spans="1:2">
      <c r="A469" s="252" t="s">
        <v>453</v>
      </c>
      <c r="B469" s="460"/>
    </row>
    <row r="470" ht="16.5" hidden="1" customHeight="1" spans="1:2">
      <c r="A470" s="252" t="s">
        <v>454</v>
      </c>
      <c r="B470" s="460"/>
    </row>
    <row r="471" ht="16.5" hidden="1" customHeight="1" spans="1:2">
      <c r="A471" s="252" t="s">
        <v>455</v>
      </c>
      <c r="B471" s="460"/>
    </row>
    <row r="472" ht="16.5" hidden="1" customHeight="1" spans="1:2">
      <c r="A472" s="252" t="s">
        <v>456</v>
      </c>
      <c r="B472" s="460"/>
    </row>
    <row r="473" ht="16.5" hidden="1" customHeight="1" spans="1:2">
      <c r="A473" s="252" t="s">
        <v>457</v>
      </c>
      <c r="B473" s="460"/>
    </row>
    <row r="474" ht="16.5" customHeight="1" spans="1:2">
      <c r="A474" s="252" t="s">
        <v>458</v>
      </c>
      <c r="B474" s="460">
        <v>20.69</v>
      </c>
    </row>
    <row r="475" ht="16.5" hidden="1" customHeight="1" spans="1:2">
      <c r="A475" s="251" t="s">
        <v>459</v>
      </c>
      <c r="B475" s="460"/>
    </row>
    <row r="476" ht="16.5" hidden="1" customHeight="1" spans="1:2">
      <c r="A476" s="252" t="s">
        <v>152</v>
      </c>
      <c r="B476" s="460"/>
    </row>
    <row r="477" ht="16.5" hidden="1" customHeight="1" spans="1:2">
      <c r="A477" s="252" t="s">
        <v>153</v>
      </c>
      <c r="B477" s="460"/>
    </row>
    <row r="478" ht="16.5" hidden="1" customHeight="1" spans="1:2">
      <c r="A478" s="252" t="s">
        <v>154</v>
      </c>
      <c r="B478" s="460"/>
    </row>
    <row r="479" ht="16.5" hidden="1" customHeight="1" spans="1:2">
      <c r="A479" s="252" t="s">
        <v>460</v>
      </c>
      <c r="B479" s="460"/>
    </row>
    <row r="480" ht="16.5" hidden="1" customHeight="1" spans="1:2">
      <c r="A480" s="252" t="s">
        <v>461</v>
      </c>
      <c r="B480" s="460"/>
    </row>
    <row r="481" ht="16.5" hidden="1" customHeight="1" spans="1:2">
      <c r="A481" s="252" t="s">
        <v>462</v>
      </c>
      <c r="B481" s="460"/>
    </row>
    <row r="482" ht="16.5" hidden="1" customHeight="1" spans="1:2">
      <c r="A482" s="252" t="s">
        <v>463</v>
      </c>
      <c r="B482" s="460"/>
    </row>
    <row r="483" ht="16.5" hidden="1" customHeight="1" spans="1:2">
      <c r="A483" s="251" t="s">
        <v>464</v>
      </c>
      <c r="B483" s="460"/>
    </row>
    <row r="484" ht="16.5" hidden="1" customHeight="1" spans="1:2">
      <c r="A484" s="252" t="s">
        <v>152</v>
      </c>
      <c r="B484" s="460"/>
    </row>
    <row r="485" ht="16.5" hidden="1" customHeight="1" spans="1:2">
      <c r="A485" s="252" t="s">
        <v>153</v>
      </c>
      <c r="B485" s="460"/>
    </row>
    <row r="486" ht="16.5" hidden="1" customHeight="1" spans="1:2">
      <c r="A486" s="252" t="s">
        <v>154</v>
      </c>
      <c r="B486" s="460"/>
    </row>
    <row r="487" ht="16.5" hidden="1" customHeight="1" spans="1:2">
      <c r="A487" s="252" t="s">
        <v>465</v>
      </c>
      <c r="B487" s="460"/>
    </row>
    <row r="488" ht="16.5" hidden="1" customHeight="1" spans="1:2">
      <c r="A488" s="252" t="s">
        <v>466</v>
      </c>
      <c r="B488" s="460"/>
    </row>
    <row r="489" ht="16.5" hidden="1" customHeight="1" spans="1:2">
      <c r="A489" s="252" t="s">
        <v>467</v>
      </c>
      <c r="B489" s="460"/>
    </row>
    <row r="490" ht="16.5" hidden="1" customHeight="1" spans="1:2">
      <c r="A490" s="252" t="s">
        <v>468</v>
      </c>
      <c r="B490" s="460"/>
    </row>
    <row r="491" ht="16.5" hidden="1" customHeight="1" spans="1:2">
      <c r="A491" s="252" t="s">
        <v>469</v>
      </c>
      <c r="B491" s="460"/>
    </row>
    <row r="492" ht="16.5" hidden="1" customHeight="1" spans="1:2">
      <c r="A492" s="252" t="s">
        <v>470</v>
      </c>
      <c r="B492" s="460"/>
    </row>
    <row r="493" ht="16.5" hidden="1" customHeight="1" spans="1:2">
      <c r="A493" s="252" t="s">
        <v>471</v>
      </c>
      <c r="B493" s="460"/>
    </row>
    <row r="494" ht="16.5" hidden="1" customHeight="1" spans="1:2">
      <c r="A494" s="251" t="s">
        <v>472</v>
      </c>
      <c r="B494" s="460"/>
    </row>
    <row r="495" ht="16.5" hidden="1" customHeight="1" spans="1:2">
      <c r="A495" s="252" t="s">
        <v>152</v>
      </c>
      <c r="B495" s="460"/>
    </row>
    <row r="496" ht="16.5" hidden="1" customHeight="1" spans="1:2">
      <c r="A496" s="252" t="s">
        <v>153</v>
      </c>
      <c r="B496" s="460"/>
    </row>
    <row r="497" ht="16.5" hidden="1" customHeight="1" spans="1:2">
      <c r="A497" s="252" t="s">
        <v>154</v>
      </c>
      <c r="B497" s="460"/>
    </row>
    <row r="498" ht="16.5" hidden="1" customHeight="1" spans="1:2">
      <c r="A498" s="252" t="s">
        <v>473</v>
      </c>
      <c r="B498" s="460"/>
    </row>
    <row r="499" ht="16.5" hidden="1" customHeight="1" spans="1:2">
      <c r="A499" s="252" t="s">
        <v>474</v>
      </c>
      <c r="B499" s="460"/>
    </row>
    <row r="500" ht="16.5" hidden="1" customHeight="1" spans="1:2">
      <c r="A500" s="252" t="s">
        <v>475</v>
      </c>
      <c r="B500" s="460"/>
    </row>
    <row r="501" ht="16.5" hidden="1" customHeight="1" spans="1:2">
      <c r="A501" s="252" t="s">
        <v>476</v>
      </c>
      <c r="B501" s="460"/>
    </row>
    <row r="502" ht="16.5" hidden="1" customHeight="1" spans="1:2">
      <c r="A502" s="252" t="s">
        <v>477</v>
      </c>
      <c r="B502" s="460"/>
    </row>
    <row r="503" ht="16.5" hidden="1" customHeight="1" spans="1:2">
      <c r="A503" s="251" t="s">
        <v>478</v>
      </c>
      <c r="B503" s="460"/>
    </row>
    <row r="504" ht="16.5" hidden="1" customHeight="1" spans="1:2">
      <c r="A504" s="252" t="s">
        <v>479</v>
      </c>
      <c r="B504" s="460"/>
    </row>
    <row r="505" ht="16.5" hidden="1" customHeight="1" spans="1:2">
      <c r="A505" s="252" t="s">
        <v>480</v>
      </c>
      <c r="B505" s="460"/>
    </row>
    <row r="506" ht="16.5" hidden="1" customHeight="1" spans="1:2">
      <c r="A506" s="252" t="s">
        <v>481</v>
      </c>
      <c r="B506" s="460"/>
    </row>
    <row r="507" ht="16.5" hidden="1" customHeight="1" spans="1:2">
      <c r="A507" s="252" t="s">
        <v>482</v>
      </c>
      <c r="B507" s="460"/>
    </row>
    <row r="508" ht="16.5" hidden="1" customHeight="1" spans="1:2">
      <c r="A508" s="251" t="s">
        <v>483</v>
      </c>
      <c r="B508" s="460"/>
    </row>
    <row r="509" ht="16.5" hidden="1" customHeight="1" spans="1:2">
      <c r="A509" s="252" t="s">
        <v>152</v>
      </c>
      <c r="B509" s="460"/>
    </row>
    <row r="510" ht="16.5" hidden="1" customHeight="1" spans="1:2">
      <c r="A510" s="252" t="s">
        <v>153</v>
      </c>
      <c r="B510" s="460"/>
    </row>
    <row r="511" ht="16.5" hidden="1" customHeight="1" spans="1:2">
      <c r="A511" s="252" t="s">
        <v>154</v>
      </c>
      <c r="B511" s="460"/>
    </row>
    <row r="512" ht="16.5" hidden="1" customHeight="1" spans="1:2">
      <c r="A512" s="252" t="s">
        <v>484</v>
      </c>
      <c r="B512" s="460"/>
    </row>
    <row r="513" ht="16.5" hidden="1" customHeight="1" spans="1:2">
      <c r="A513" s="252" t="s">
        <v>485</v>
      </c>
      <c r="B513" s="460"/>
    </row>
    <row r="514" ht="16.5" hidden="1" customHeight="1" spans="1:2">
      <c r="A514" s="252" t="s">
        <v>486</v>
      </c>
      <c r="B514" s="460"/>
    </row>
    <row r="515" ht="16.5" hidden="1" customHeight="1" spans="1:2">
      <c r="A515" s="251" t="s">
        <v>487</v>
      </c>
      <c r="B515" s="460"/>
    </row>
    <row r="516" ht="16.5" hidden="1" customHeight="1" spans="1:2">
      <c r="A516" s="252" t="s">
        <v>488</v>
      </c>
      <c r="B516" s="460"/>
    </row>
    <row r="517" ht="16.5" hidden="1" customHeight="1" spans="1:2">
      <c r="A517" s="252" t="s">
        <v>489</v>
      </c>
      <c r="B517" s="460"/>
    </row>
    <row r="518" ht="16.5" hidden="1" customHeight="1" spans="1:2">
      <c r="A518" s="252" t="s">
        <v>490</v>
      </c>
      <c r="B518" s="460"/>
    </row>
    <row r="519" ht="16.5" hidden="1" customHeight="1" spans="1:2">
      <c r="A519" s="252" t="s">
        <v>491</v>
      </c>
      <c r="B519" s="460"/>
    </row>
    <row r="520" ht="16.5" hidden="1" customHeight="1" spans="1:2">
      <c r="A520" s="252" t="s">
        <v>492</v>
      </c>
      <c r="B520" s="460"/>
    </row>
    <row r="521" ht="16.5" hidden="1" customHeight="1" spans="1:2">
      <c r="A521" s="251" t="s">
        <v>493</v>
      </c>
      <c r="B521" s="460"/>
    </row>
    <row r="522" ht="16.5" hidden="1" customHeight="1" spans="1:2">
      <c r="A522" s="252" t="s">
        <v>494</v>
      </c>
      <c r="B522" s="460"/>
    </row>
    <row r="523" ht="16.5" hidden="1" customHeight="1" spans="1:2">
      <c r="A523" s="252" t="s">
        <v>495</v>
      </c>
      <c r="B523" s="460"/>
    </row>
    <row r="524" ht="16.5" hidden="1" customHeight="1" spans="1:2">
      <c r="A524" s="251" t="s">
        <v>496</v>
      </c>
      <c r="B524" s="460"/>
    </row>
    <row r="525" ht="16.5" hidden="1" customHeight="1" spans="1:2">
      <c r="A525" s="252" t="s">
        <v>497</v>
      </c>
      <c r="B525" s="460"/>
    </row>
    <row r="526" ht="16.5" hidden="1" customHeight="1" spans="1:2">
      <c r="A526" s="252" t="s">
        <v>498</v>
      </c>
      <c r="B526" s="460"/>
    </row>
    <row r="527" ht="16.5" hidden="1" customHeight="1" spans="1:2">
      <c r="A527" s="252" t="s">
        <v>496</v>
      </c>
      <c r="B527" s="460"/>
    </row>
    <row r="528" ht="16.5" customHeight="1" spans="1:2">
      <c r="A528" s="249" t="s">
        <v>89</v>
      </c>
      <c r="B528" s="460">
        <f>B529+B543+B554+B577+B599+B616+B619+B633+B645+B656</f>
        <v>1179.15</v>
      </c>
    </row>
    <row r="529" ht="16.5" customHeight="1" spans="1:2">
      <c r="A529" s="251" t="s">
        <v>499</v>
      </c>
      <c r="B529" s="460">
        <f>SUM(B530:B542)</f>
        <v>126.26</v>
      </c>
    </row>
    <row r="530" ht="16.5" hidden="1" customHeight="1" spans="1:2">
      <c r="A530" s="252" t="s">
        <v>152</v>
      </c>
      <c r="B530" s="460"/>
    </row>
    <row r="531" ht="16.5" hidden="1" customHeight="1" spans="1:2">
      <c r="A531" s="252" t="s">
        <v>153</v>
      </c>
      <c r="B531" s="460"/>
    </row>
    <row r="532" ht="16.5" hidden="1" customHeight="1" spans="1:2">
      <c r="A532" s="252" t="s">
        <v>154</v>
      </c>
      <c r="B532" s="460"/>
    </row>
    <row r="533" ht="16.5" hidden="1" customHeight="1" spans="1:2">
      <c r="A533" s="252" t="s">
        <v>500</v>
      </c>
      <c r="B533" s="460"/>
    </row>
    <row r="534" ht="16.5" hidden="1" customHeight="1" spans="1:2">
      <c r="A534" s="252" t="s">
        <v>501</v>
      </c>
      <c r="B534" s="460"/>
    </row>
    <row r="535" ht="16.5" hidden="1" customHeight="1" spans="1:2">
      <c r="A535" s="252" t="s">
        <v>502</v>
      </c>
      <c r="B535" s="460"/>
    </row>
    <row r="536" ht="16.5" hidden="1" customHeight="1" spans="1:2">
      <c r="A536" s="252" t="s">
        <v>503</v>
      </c>
      <c r="B536" s="460"/>
    </row>
    <row r="537" ht="16.5" hidden="1" customHeight="1" spans="1:2">
      <c r="A537" s="252" t="s">
        <v>194</v>
      </c>
      <c r="B537" s="460"/>
    </row>
    <row r="538" ht="16.5" customHeight="1" spans="1:2">
      <c r="A538" s="252" t="s">
        <v>504</v>
      </c>
      <c r="B538" s="460">
        <v>106.3</v>
      </c>
    </row>
    <row r="539" ht="16.5" hidden="1" customHeight="1" spans="1:2">
      <c r="A539" s="252" t="s">
        <v>505</v>
      </c>
      <c r="B539" s="460"/>
    </row>
    <row r="540" ht="16.5" hidden="1" customHeight="1" spans="1:2">
      <c r="A540" s="252" t="s">
        <v>506</v>
      </c>
      <c r="B540" s="460"/>
    </row>
    <row r="541" ht="16.5" hidden="1" customHeight="1" spans="1:2">
      <c r="A541" s="252" t="s">
        <v>507</v>
      </c>
      <c r="B541" s="460"/>
    </row>
    <row r="542" ht="16.5" customHeight="1" spans="1:2">
      <c r="A542" s="252" t="s">
        <v>508</v>
      </c>
      <c r="B542" s="460">
        <v>19.96</v>
      </c>
    </row>
    <row r="543" ht="16.5" customHeight="1" spans="1:2">
      <c r="A543" s="251" t="s">
        <v>509</v>
      </c>
      <c r="B543" s="460">
        <f>SUM(B544:B550)</f>
        <v>148.09</v>
      </c>
    </row>
    <row r="544" ht="16.5" hidden="1" customHeight="1" spans="1:2">
      <c r="A544" s="252" t="s">
        <v>152</v>
      </c>
      <c r="B544" s="460"/>
    </row>
    <row r="545" ht="16.5" hidden="1" customHeight="1" spans="1:2">
      <c r="A545" s="252" t="s">
        <v>153</v>
      </c>
      <c r="B545" s="460"/>
    </row>
    <row r="546" ht="16.5" hidden="1" customHeight="1" spans="1:2">
      <c r="A546" s="252" t="s">
        <v>154</v>
      </c>
      <c r="B546" s="460"/>
    </row>
    <row r="547" ht="16.5" hidden="1" customHeight="1" spans="1:2">
      <c r="A547" s="252" t="s">
        <v>510</v>
      </c>
      <c r="B547" s="460"/>
    </row>
    <row r="548" ht="16.5" hidden="1" customHeight="1" spans="1:2">
      <c r="A548" s="252" t="s">
        <v>511</v>
      </c>
      <c r="B548" s="460"/>
    </row>
    <row r="549" ht="16.5" customHeight="1" spans="1:2">
      <c r="A549" s="252" t="s">
        <v>512</v>
      </c>
      <c r="B549" s="460">
        <v>148.09</v>
      </c>
    </row>
    <row r="550" ht="16.5" hidden="1" customHeight="1" spans="1:2">
      <c r="A550" s="252" t="s">
        <v>513</v>
      </c>
      <c r="B550" s="460"/>
    </row>
    <row r="551" ht="16.5" hidden="1" customHeight="1" spans="1:2">
      <c r="A551" s="251" t="s">
        <v>514</v>
      </c>
      <c r="B551" s="460"/>
    </row>
    <row r="552" ht="16.5" hidden="1" customHeight="1" spans="1:2">
      <c r="A552" s="252" t="s">
        <v>515</v>
      </c>
      <c r="B552" s="460"/>
    </row>
    <row r="553" ht="16.5" hidden="1" customHeight="1" spans="1:2">
      <c r="A553" s="252" t="s">
        <v>516</v>
      </c>
      <c r="B553" s="460"/>
    </row>
    <row r="554" ht="16.5" customHeight="1" spans="1:2">
      <c r="A554" s="251" t="s">
        <v>517</v>
      </c>
      <c r="B554" s="460">
        <f>SUM(B555:B562)</f>
        <v>280.52</v>
      </c>
    </row>
    <row r="555" ht="16.5" customHeight="1" spans="1:2">
      <c r="A555" s="252" t="s">
        <v>518</v>
      </c>
      <c r="B555" s="460">
        <v>12.13</v>
      </c>
    </row>
    <row r="556" ht="16.5" hidden="1" customHeight="1" spans="1:2">
      <c r="A556" s="252" t="s">
        <v>519</v>
      </c>
      <c r="B556" s="460"/>
    </row>
    <row r="557" ht="16.5" hidden="1" customHeight="1" spans="1:2">
      <c r="A557" s="252" t="s">
        <v>520</v>
      </c>
      <c r="B557" s="460"/>
    </row>
    <row r="558" ht="16.5" hidden="1" customHeight="1" spans="1:2">
      <c r="A558" s="252" t="s">
        <v>521</v>
      </c>
      <c r="B558" s="460"/>
    </row>
    <row r="559" ht="16.5" customHeight="1" spans="1:2">
      <c r="A559" s="252" t="s">
        <v>522</v>
      </c>
      <c r="B559" s="460">
        <v>103.96</v>
      </c>
    </row>
    <row r="560" ht="16.5" customHeight="1" spans="1:2">
      <c r="A560" s="252" t="s">
        <v>523</v>
      </c>
      <c r="B560" s="460">
        <v>51.98</v>
      </c>
    </row>
    <row r="561" ht="16.5" hidden="1" customHeight="1" spans="1:2">
      <c r="A561" s="252" t="s">
        <v>524</v>
      </c>
      <c r="B561" s="460"/>
    </row>
    <row r="562" ht="16.5" customHeight="1" spans="1:2">
      <c r="A562" s="252" t="s">
        <v>525</v>
      </c>
      <c r="B562" s="460">
        <v>112.45</v>
      </c>
    </row>
    <row r="563" ht="16.5" hidden="1" customHeight="1" spans="1:2">
      <c r="A563" s="251" t="s">
        <v>526</v>
      </c>
      <c r="B563" s="460"/>
    </row>
    <row r="564" ht="16.5" hidden="1" customHeight="1" spans="1:2">
      <c r="A564" s="252" t="s">
        <v>527</v>
      </c>
      <c r="B564" s="460"/>
    </row>
    <row r="565" ht="16.5" hidden="1" customHeight="1" spans="1:2">
      <c r="A565" s="252" t="s">
        <v>528</v>
      </c>
      <c r="B565" s="460"/>
    </row>
    <row r="566" ht="16.5" hidden="1" customHeight="1" spans="1:2">
      <c r="A566" s="252" t="s">
        <v>529</v>
      </c>
      <c r="B566" s="460"/>
    </row>
    <row r="567" ht="16.5" hidden="1" customHeight="1" spans="1:2">
      <c r="A567" s="251" t="s">
        <v>530</v>
      </c>
      <c r="B567" s="460"/>
    </row>
    <row r="568" ht="16.5" hidden="1" customHeight="1" spans="1:2">
      <c r="A568" s="252" t="s">
        <v>531</v>
      </c>
      <c r="B568" s="460"/>
    </row>
    <row r="569" ht="16.5" hidden="1" customHeight="1" spans="1:2">
      <c r="A569" s="252" t="s">
        <v>532</v>
      </c>
      <c r="B569" s="460"/>
    </row>
    <row r="570" ht="16.5" hidden="1" customHeight="1" spans="1:2">
      <c r="A570" s="252" t="s">
        <v>533</v>
      </c>
      <c r="B570" s="460"/>
    </row>
    <row r="571" ht="16.5" hidden="1" customHeight="1" spans="1:2">
      <c r="A571" s="252" t="s">
        <v>534</v>
      </c>
      <c r="B571" s="460"/>
    </row>
    <row r="572" ht="16.5" hidden="1" customHeight="1" spans="1:2">
      <c r="A572" s="252" t="s">
        <v>535</v>
      </c>
      <c r="B572" s="460"/>
    </row>
    <row r="573" ht="16.5" hidden="1" customHeight="1" spans="1:2">
      <c r="A573" s="252" t="s">
        <v>536</v>
      </c>
      <c r="B573" s="460"/>
    </row>
    <row r="574" ht="16.5" hidden="1" customHeight="1" spans="1:2">
      <c r="A574" s="252" t="s">
        <v>537</v>
      </c>
      <c r="B574" s="460"/>
    </row>
    <row r="575" ht="16.5" hidden="1" customHeight="1" spans="1:2">
      <c r="A575" s="252" t="s">
        <v>538</v>
      </c>
      <c r="B575" s="460"/>
    </row>
    <row r="576" ht="16.5" hidden="1" customHeight="1" spans="1:2">
      <c r="A576" s="252" t="s">
        <v>539</v>
      </c>
      <c r="B576" s="460"/>
    </row>
    <row r="577" ht="16.5" customHeight="1" spans="1:2">
      <c r="A577" s="251" t="s">
        <v>540</v>
      </c>
      <c r="B577" s="460">
        <f>SUM(B578:B584)</f>
        <v>348.9</v>
      </c>
    </row>
    <row r="578" ht="16.5" customHeight="1" spans="1:2">
      <c r="A578" s="252" t="s">
        <v>541</v>
      </c>
      <c r="B578" s="460">
        <v>62</v>
      </c>
    </row>
    <row r="579" ht="16.5" customHeight="1" spans="1:2">
      <c r="A579" s="252" t="s">
        <v>542</v>
      </c>
      <c r="B579" s="460">
        <v>108.53</v>
      </c>
    </row>
    <row r="580" ht="16.5" customHeight="1" spans="1:2">
      <c r="A580" s="252" t="s">
        <v>543</v>
      </c>
      <c r="B580" s="460">
        <v>134.94</v>
      </c>
    </row>
    <row r="581" ht="16.5" hidden="1" customHeight="1" spans="1:2">
      <c r="A581" s="252" t="s">
        <v>544</v>
      </c>
      <c r="B581" s="460"/>
    </row>
    <row r="582" ht="16.5" hidden="1" customHeight="1" spans="1:2">
      <c r="A582" s="252" t="s">
        <v>545</v>
      </c>
      <c r="B582" s="460"/>
    </row>
    <row r="583" ht="16.5" customHeight="1" spans="1:2">
      <c r="A583" s="252" t="s">
        <v>546</v>
      </c>
      <c r="B583" s="460">
        <v>1.1</v>
      </c>
    </row>
    <row r="584" ht="16.5" customHeight="1" spans="1:2">
      <c r="A584" s="252" t="s">
        <v>547</v>
      </c>
      <c r="B584" s="460">
        <v>42.33</v>
      </c>
    </row>
    <row r="585" ht="16.5" hidden="1" customHeight="1" spans="1:2">
      <c r="A585" s="251" t="s">
        <v>548</v>
      </c>
      <c r="B585" s="460"/>
    </row>
    <row r="586" ht="16.5" hidden="1" customHeight="1" spans="1:2">
      <c r="A586" s="252" t="s">
        <v>549</v>
      </c>
      <c r="B586" s="460"/>
    </row>
    <row r="587" ht="16.5" hidden="1" customHeight="1" spans="1:2">
      <c r="A587" s="252" t="s">
        <v>550</v>
      </c>
      <c r="B587" s="460"/>
    </row>
    <row r="588" ht="16.5" hidden="1" customHeight="1" spans="1:2">
      <c r="A588" s="252" t="s">
        <v>551</v>
      </c>
      <c r="B588" s="460"/>
    </row>
    <row r="589" ht="16.5" hidden="1" customHeight="1" spans="1:2">
      <c r="A589" s="252" t="s">
        <v>552</v>
      </c>
      <c r="B589" s="460"/>
    </row>
    <row r="590" ht="16.5" hidden="1" customHeight="1" spans="1:2">
      <c r="A590" s="252" t="s">
        <v>553</v>
      </c>
      <c r="B590" s="460"/>
    </row>
    <row r="591" ht="16.5" hidden="1" customHeight="1" spans="1:2">
      <c r="A591" s="252" t="s">
        <v>554</v>
      </c>
      <c r="B591" s="460"/>
    </row>
    <row r="592" ht="16.5" hidden="1" customHeight="1" spans="1:2">
      <c r="A592" s="251" t="s">
        <v>555</v>
      </c>
      <c r="B592" s="460"/>
    </row>
    <row r="593" ht="16.5" hidden="1" customHeight="1" spans="1:2">
      <c r="A593" s="252" t="s">
        <v>556</v>
      </c>
      <c r="B593" s="460"/>
    </row>
    <row r="594" ht="16.5" hidden="1" customHeight="1" spans="1:2">
      <c r="A594" s="252" t="s">
        <v>557</v>
      </c>
      <c r="B594" s="460"/>
    </row>
    <row r="595" ht="16.5" hidden="1" customHeight="1" spans="1:2">
      <c r="A595" s="252" t="s">
        <v>558</v>
      </c>
      <c r="B595" s="460"/>
    </row>
    <row r="596" ht="16.5" hidden="1" customHeight="1" spans="1:2">
      <c r="A596" s="252" t="s">
        <v>559</v>
      </c>
      <c r="B596" s="460"/>
    </row>
    <row r="597" ht="16.5" hidden="1" customHeight="1" spans="1:2">
      <c r="A597" s="252" t="s">
        <v>560</v>
      </c>
      <c r="B597" s="460"/>
    </row>
    <row r="598" ht="16.5" hidden="1" customHeight="1" spans="1:2">
      <c r="A598" s="252" t="s">
        <v>561</v>
      </c>
      <c r="B598" s="460"/>
    </row>
    <row r="599" ht="16.5" customHeight="1" spans="1:2">
      <c r="A599" s="251" t="s">
        <v>562</v>
      </c>
      <c r="B599" s="460">
        <f>SUM(B600:B607)</f>
        <v>4.97</v>
      </c>
    </row>
    <row r="600" ht="16.5" hidden="1" customHeight="1" spans="1:2">
      <c r="A600" s="252" t="s">
        <v>152</v>
      </c>
      <c r="B600" s="460"/>
    </row>
    <row r="601" ht="16.5" hidden="1" customHeight="1" spans="1:2">
      <c r="A601" s="252" t="s">
        <v>153</v>
      </c>
      <c r="B601" s="460"/>
    </row>
    <row r="602" ht="16.5" hidden="1" customHeight="1" spans="1:2">
      <c r="A602" s="252" t="s">
        <v>154</v>
      </c>
      <c r="B602" s="460"/>
    </row>
    <row r="603" ht="16.5" customHeight="1" spans="1:2">
      <c r="A603" s="252" t="s">
        <v>563</v>
      </c>
      <c r="B603" s="460">
        <v>0.97</v>
      </c>
    </row>
    <row r="604" ht="16.5" hidden="1" customHeight="1" spans="1:2">
      <c r="A604" s="252" t="s">
        <v>564</v>
      </c>
      <c r="B604" s="460"/>
    </row>
    <row r="605" ht="16.5" hidden="1" customHeight="1" spans="1:2">
      <c r="A605" s="252" t="s">
        <v>565</v>
      </c>
      <c r="B605" s="460"/>
    </row>
    <row r="606" ht="16.5" customHeight="1" spans="1:2">
      <c r="A606" s="252" t="s">
        <v>566</v>
      </c>
      <c r="B606" s="460">
        <v>4</v>
      </c>
    </row>
    <row r="607" ht="16.5" hidden="1" customHeight="1" spans="1:2">
      <c r="A607" s="252" t="s">
        <v>567</v>
      </c>
      <c r="B607" s="460"/>
    </row>
    <row r="608" ht="16.5" hidden="1" customHeight="1" spans="1:2">
      <c r="A608" s="251" t="s">
        <v>568</v>
      </c>
      <c r="B608" s="460"/>
    </row>
    <row r="609" ht="16.5" hidden="1" customHeight="1" spans="1:2">
      <c r="A609" s="252" t="s">
        <v>152</v>
      </c>
      <c r="B609" s="460"/>
    </row>
    <row r="610" ht="16.5" hidden="1" customHeight="1" spans="1:2">
      <c r="A610" s="252" t="s">
        <v>153</v>
      </c>
      <c r="B610" s="460"/>
    </row>
    <row r="611" ht="16.5" hidden="1" customHeight="1" spans="1:2">
      <c r="A611" s="252" t="s">
        <v>154</v>
      </c>
      <c r="B611" s="460"/>
    </row>
    <row r="612" ht="16.5" hidden="1" customHeight="1" spans="1:2">
      <c r="A612" s="252" t="s">
        <v>569</v>
      </c>
      <c r="B612" s="460"/>
    </row>
    <row r="613" ht="16.5" hidden="1" customHeight="1" spans="1:2">
      <c r="A613" s="251" t="s">
        <v>570</v>
      </c>
      <c r="B613" s="460"/>
    </row>
    <row r="614" ht="16.5" hidden="1" customHeight="1" spans="1:2">
      <c r="A614" s="252" t="s">
        <v>571</v>
      </c>
      <c r="B614" s="460"/>
    </row>
    <row r="615" ht="16.5" hidden="1" customHeight="1" spans="1:2">
      <c r="A615" s="252" t="s">
        <v>572</v>
      </c>
      <c r="B615" s="460"/>
    </row>
    <row r="616" ht="16.5" customHeight="1" spans="1:2">
      <c r="A616" s="251" t="s">
        <v>573</v>
      </c>
      <c r="B616" s="460">
        <f>SUM(B617:B618)</f>
        <v>70.48</v>
      </c>
    </row>
    <row r="617" ht="16.5" customHeight="1" spans="1:2">
      <c r="A617" s="252" t="s">
        <v>574</v>
      </c>
      <c r="B617" s="460">
        <v>70.48</v>
      </c>
    </row>
    <row r="618" ht="16.5" hidden="1" customHeight="1" spans="1:2">
      <c r="A618" s="252" t="s">
        <v>575</v>
      </c>
      <c r="B618" s="460"/>
    </row>
    <row r="619" ht="16.5" customHeight="1" spans="1:2">
      <c r="A619" s="251" t="s">
        <v>576</v>
      </c>
      <c r="B619" s="460">
        <f>SUM(B620:B621)</f>
        <v>127.82</v>
      </c>
    </row>
    <row r="620" ht="16.5" customHeight="1" spans="1:2">
      <c r="A620" s="252" t="s">
        <v>577</v>
      </c>
      <c r="B620" s="460">
        <v>110</v>
      </c>
    </row>
    <row r="621" ht="16.5" customHeight="1" spans="1:2">
      <c r="A621" s="252" t="s">
        <v>578</v>
      </c>
      <c r="B621" s="460">
        <v>17.82</v>
      </c>
    </row>
    <row r="622" ht="16.5" hidden="1" customHeight="1" spans="1:2">
      <c r="A622" s="251" t="s">
        <v>579</v>
      </c>
      <c r="B622" s="460"/>
    </row>
    <row r="623" ht="16.5" hidden="1" customHeight="1" spans="1:2">
      <c r="A623" s="252" t="s">
        <v>580</v>
      </c>
      <c r="B623" s="460"/>
    </row>
    <row r="624" ht="16.5" hidden="1" customHeight="1" spans="1:2">
      <c r="A624" s="252" t="s">
        <v>581</v>
      </c>
      <c r="B624" s="460"/>
    </row>
    <row r="625" ht="16.5" hidden="1" customHeight="1" spans="1:2">
      <c r="A625" s="252" t="s">
        <v>582</v>
      </c>
      <c r="B625" s="460"/>
    </row>
    <row r="626" ht="16.5" hidden="1" customHeight="1" spans="1:2">
      <c r="A626" s="251" t="s">
        <v>583</v>
      </c>
      <c r="B626" s="460"/>
    </row>
    <row r="627" ht="16.5" hidden="1" customHeight="1" spans="1:2">
      <c r="A627" s="252" t="s">
        <v>580</v>
      </c>
      <c r="B627" s="460"/>
    </row>
    <row r="628" ht="16.5" hidden="1" customHeight="1" spans="1:2">
      <c r="A628" s="252" t="s">
        <v>581</v>
      </c>
      <c r="B628" s="460"/>
    </row>
    <row r="629" ht="16.5" hidden="1" customHeight="1" spans="1:2">
      <c r="A629" s="252" t="s">
        <v>584</v>
      </c>
      <c r="B629" s="460"/>
    </row>
    <row r="630" ht="16.5" hidden="1" customHeight="1" spans="1:2">
      <c r="A630" s="251" t="s">
        <v>585</v>
      </c>
      <c r="B630" s="460"/>
    </row>
    <row r="631" ht="16.5" hidden="1" customHeight="1" spans="1:2">
      <c r="A631" s="252" t="s">
        <v>586</v>
      </c>
      <c r="B631" s="460"/>
    </row>
    <row r="632" ht="16.5" hidden="1" customHeight="1" spans="1:2">
      <c r="A632" s="252" t="s">
        <v>587</v>
      </c>
      <c r="B632" s="460"/>
    </row>
    <row r="633" ht="16.5" customHeight="1" spans="1:2">
      <c r="A633" s="251" t="s">
        <v>588</v>
      </c>
      <c r="B633" s="460">
        <f>SUM(B634:B635)</f>
        <v>12.72</v>
      </c>
    </row>
    <row r="634" ht="16.5" customHeight="1" spans="1:2">
      <c r="A634" s="252" t="s">
        <v>589</v>
      </c>
      <c r="B634" s="460">
        <v>7.37</v>
      </c>
    </row>
    <row r="635" ht="16.5" customHeight="1" spans="1:2">
      <c r="A635" s="252" t="s">
        <v>590</v>
      </c>
      <c r="B635" s="460">
        <v>5.35</v>
      </c>
    </row>
    <row r="636" ht="16.5" hidden="1" customHeight="1" spans="1:2">
      <c r="A636" s="251" t="s">
        <v>591</v>
      </c>
      <c r="B636" s="460"/>
    </row>
    <row r="637" ht="16.5" hidden="1" customHeight="1" spans="1:2">
      <c r="A637" s="252" t="s">
        <v>592</v>
      </c>
      <c r="B637" s="460"/>
    </row>
    <row r="638" ht="16.5" hidden="1" customHeight="1" spans="1:2">
      <c r="A638" s="252" t="s">
        <v>593</v>
      </c>
      <c r="B638" s="460"/>
    </row>
    <row r="639" ht="16.5" hidden="1" customHeight="1" spans="1:2">
      <c r="A639" s="252" t="s">
        <v>594</v>
      </c>
      <c r="B639" s="460"/>
    </row>
    <row r="640" ht="16.5" hidden="1" customHeight="1" spans="1:2">
      <c r="A640" s="251" t="s">
        <v>595</v>
      </c>
      <c r="B640" s="460"/>
    </row>
    <row r="641" ht="16.5" hidden="1" customHeight="1" spans="1:2">
      <c r="A641" s="252" t="s">
        <v>596</v>
      </c>
      <c r="B641" s="460"/>
    </row>
    <row r="642" ht="16.5" hidden="1" customHeight="1" spans="1:2">
      <c r="A642" s="252" t="s">
        <v>597</v>
      </c>
      <c r="B642" s="460"/>
    </row>
    <row r="643" ht="16.5" hidden="1" customHeight="1" spans="1:2">
      <c r="A643" s="252" t="s">
        <v>598</v>
      </c>
      <c r="B643" s="460"/>
    </row>
    <row r="644" ht="16.5" hidden="1" customHeight="1" spans="1:2">
      <c r="A644" s="252" t="s">
        <v>599</v>
      </c>
      <c r="B644" s="460"/>
    </row>
    <row r="645" ht="16.5" customHeight="1" spans="1:2">
      <c r="A645" s="251" t="s">
        <v>600</v>
      </c>
      <c r="B645" s="460">
        <f>SUM(B646:B652)</f>
        <v>55.62</v>
      </c>
    </row>
    <row r="646" ht="16.5" hidden="1" customHeight="1" spans="1:2">
      <c r="A646" s="252" t="s">
        <v>152</v>
      </c>
      <c r="B646" s="460"/>
    </row>
    <row r="647" ht="16.5" hidden="1" customHeight="1" spans="1:2">
      <c r="A647" s="252" t="s">
        <v>153</v>
      </c>
      <c r="B647" s="460"/>
    </row>
    <row r="648" ht="16.5" hidden="1" customHeight="1" spans="1:2">
      <c r="A648" s="252" t="s">
        <v>154</v>
      </c>
      <c r="B648" s="460"/>
    </row>
    <row r="649" ht="16.5" hidden="1" customHeight="1" spans="1:2">
      <c r="A649" s="252" t="s">
        <v>601</v>
      </c>
      <c r="B649" s="460"/>
    </row>
    <row r="650" ht="16.5" hidden="1" customHeight="1" spans="1:2">
      <c r="A650" s="252" t="s">
        <v>602</v>
      </c>
      <c r="B650" s="460"/>
    </row>
    <row r="651" ht="16.5" customHeight="1" spans="1:2">
      <c r="A651" s="252" t="s">
        <v>161</v>
      </c>
      <c r="B651" s="460">
        <v>53.43</v>
      </c>
    </row>
    <row r="652" ht="16.5" customHeight="1" spans="1:2">
      <c r="A652" s="252" t="s">
        <v>603</v>
      </c>
      <c r="B652" s="460">
        <v>2.19</v>
      </c>
    </row>
    <row r="653" ht="16.5" hidden="1" customHeight="1" spans="1:2">
      <c r="A653" s="251" t="s">
        <v>604</v>
      </c>
      <c r="B653" s="460"/>
    </row>
    <row r="654" ht="16.5" hidden="1" customHeight="1" spans="1:2">
      <c r="A654" s="252" t="s">
        <v>581</v>
      </c>
      <c r="B654" s="460"/>
    </row>
    <row r="655" ht="16.5" hidden="1" customHeight="1" spans="1:2">
      <c r="A655" s="252" t="s">
        <v>605</v>
      </c>
      <c r="B655" s="460"/>
    </row>
    <row r="656" ht="16.5" customHeight="1" spans="1:2">
      <c r="A656" s="251" t="s">
        <v>606</v>
      </c>
      <c r="B656" s="460">
        <f>SUM(B657)</f>
        <v>3.77</v>
      </c>
    </row>
    <row r="657" ht="16.5" customHeight="1" spans="1:2">
      <c r="A657" s="252" t="s">
        <v>606</v>
      </c>
      <c r="B657" s="460">
        <v>3.77</v>
      </c>
    </row>
    <row r="658" ht="16.5" customHeight="1" spans="1:2">
      <c r="A658" s="249" t="s">
        <v>91</v>
      </c>
      <c r="B658" s="460">
        <f>B659+B664+B677+B681+B693+B696+B700+B705+B709+B713+B716+B725+B727</f>
        <v>272.73</v>
      </c>
    </row>
    <row r="659" ht="16.5" customHeight="1" spans="1:2">
      <c r="A659" s="251" t="s">
        <v>607</v>
      </c>
      <c r="B659" s="460">
        <f>SUM(B660:B663)</f>
        <v>76.81</v>
      </c>
    </row>
    <row r="660" ht="16.5" customHeight="1" spans="1:2">
      <c r="A660" s="252" t="s">
        <v>152</v>
      </c>
      <c r="B660" s="460">
        <v>76.81</v>
      </c>
    </row>
    <row r="661" ht="16.5" hidden="1" customHeight="1" spans="1:2">
      <c r="A661" s="252" t="s">
        <v>153</v>
      </c>
      <c r="B661" s="460"/>
    </row>
    <row r="662" ht="16.5" hidden="1" customHeight="1" spans="1:2">
      <c r="A662" s="252" t="s">
        <v>154</v>
      </c>
      <c r="B662" s="460"/>
    </row>
    <row r="663" ht="16.5" hidden="1" customHeight="1" spans="1:2">
      <c r="A663" s="252" t="s">
        <v>608</v>
      </c>
      <c r="B663" s="460"/>
    </row>
    <row r="664" ht="16.5" hidden="1" customHeight="1" spans="1:2">
      <c r="A664" s="251" t="s">
        <v>609</v>
      </c>
      <c r="B664" s="460"/>
    </row>
    <row r="665" ht="16.5" hidden="1" customHeight="1" spans="1:2">
      <c r="A665" s="252" t="s">
        <v>610</v>
      </c>
      <c r="B665" s="460"/>
    </row>
    <row r="666" ht="16.5" hidden="1" customHeight="1" spans="1:2">
      <c r="A666" s="252" t="s">
        <v>611</v>
      </c>
      <c r="B666" s="460"/>
    </row>
    <row r="667" ht="16.5" hidden="1" customHeight="1" spans="1:2">
      <c r="A667" s="252" t="s">
        <v>612</v>
      </c>
      <c r="B667" s="460"/>
    </row>
    <row r="668" ht="16.5" hidden="1" customHeight="1" spans="1:2">
      <c r="A668" s="252" t="s">
        <v>613</v>
      </c>
      <c r="B668" s="460"/>
    </row>
    <row r="669" ht="16.5" hidden="1" customHeight="1" spans="1:2">
      <c r="A669" s="252" t="s">
        <v>614</v>
      </c>
      <c r="B669" s="460"/>
    </row>
    <row r="670" ht="16.5" hidden="1" customHeight="1" spans="1:2">
      <c r="A670" s="252" t="s">
        <v>615</v>
      </c>
      <c r="B670" s="460"/>
    </row>
    <row r="671" ht="16.5" hidden="1" customHeight="1" spans="1:2">
      <c r="A671" s="252" t="s">
        <v>616</v>
      </c>
      <c r="B671" s="460"/>
    </row>
    <row r="672" ht="16.5" hidden="1" customHeight="1" spans="1:2">
      <c r="A672" s="252" t="s">
        <v>617</v>
      </c>
      <c r="B672" s="460"/>
    </row>
    <row r="673" ht="16.5" hidden="1" customHeight="1" spans="1:2">
      <c r="A673" s="252" t="s">
        <v>618</v>
      </c>
      <c r="B673" s="460"/>
    </row>
    <row r="674" ht="16.5" hidden="1" customHeight="1" spans="1:2">
      <c r="A674" s="252" t="s">
        <v>619</v>
      </c>
      <c r="B674" s="460"/>
    </row>
    <row r="675" ht="16.5" hidden="1" customHeight="1" spans="1:2">
      <c r="A675" s="252" t="s">
        <v>620</v>
      </c>
      <c r="B675" s="460"/>
    </row>
    <row r="676" ht="16.5" hidden="1" customHeight="1" spans="1:2">
      <c r="A676" s="252" t="s">
        <v>621</v>
      </c>
      <c r="B676" s="460"/>
    </row>
    <row r="677" ht="16.5" hidden="1" customHeight="1" spans="1:2">
      <c r="A677" s="251" t="s">
        <v>622</v>
      </c>
      <c r="B677" s="460"/>
    </row>
    <row r="678" ht="16.5" hidden="1" customHeight="1" spans="1:2">
      <c r="A678" s="252" t="s">
        <v>623</v>
      </c>
      <c r="B678" s="460"/>
    </row>
    <row r="679" ht="16.5" hidden="1" customHeight="1" spans="1:2">
      <c r="A679" s="252" t="s">
        <v>624</v>
      </c>
      <c r="B679" s="460"/>
    </row>
    <row r="680" ht="16.5" hidden="1" customHeight="1" spans="1:2">
      <c r="A680" s="252" t="s">
        <v>625</v>
      </c>
      <c r="B680" s="460"/>
    </row>
    <row r="681" ht="16.5" customHeight="1" spans="1:2">
      <c r="A681" s="251" t="s">
        <v>626</v>
      </c>
      <c r="B681" s="460">
        <f>SUM(B691)</f>
        <v>76.43</v>
      </c>
    </row>
    <row r="682" ht="16.5" hidden="1" customHeight="1" spans="1:2">
      <c r="A682" s="252" t="s">
        <v>627</v>
      </c>
      <c r="B682" s="460"/>
    </row>
    <row r="683" ht="16.5" hidden="1" customHeight="1" spans="1:2">
      <c r="A683" s="252" t="s">
        <v>628</v>
      </c>
      <c r="B683" s="460"/>
    </row>
    <row r="684" ht="16.5" hidden="1" customHeight="1" spans="1:2">
      <c r="A684" s="252" t="s">
        <v>629</v>
      </c>
      <c r="B684" s="460"/>
    </row>
    <row r="685" ht="16.5" hidden="1" customHeight="1" spans="1:2">
      <c r="A685" s="252" t="s">
        <v>630</v>
      </c>
      <c r="B685" s="460"/>
    </row>
    <row r="686" ht="16.5" hidden="1" customHeight="1" spans="1:2">
      <c r="A686" s="252" t="s">
        <v>631</v>
      </c>
      <c r="B686" s="460"/>
    </row>
    <row r="687" ht="16.5" hidden="1" customHeight="1" spans="1:2">
      <c r="A687" s="252" t="s">
        <v>632</v>
      </c>
      <c r="B687" s="460"/>
    </row>
    <row r="688" ht="16.5" hidden="1" customHeight="1" spans="1:2">
      <c r="A688" s="252" t="s">
        <v>633</v>
      </c>
      <c r="B688" s="460"/>
    </row>
    <row r="689" ht="16.5" hidden="1" customHeight="1" spans="1:2">
      <c r="A689" s="252" t="s">
        <v>634</v>
      </c>
      <c r="B689" s="460"/>
    </row>
    <row r="690" ht="16.5" hidden="1" customHeight="1" spans="1:2">
      <c r="A690" s="252" t="s">
        <v>635</v>
      </c>
      <c r="B690" s="460"/>
    </row>
    <row r="691" ht="16.5" customHeight="1" spans="1:2">
      <c r="A691" s="252" t="s">
        <v>636</v>
      </c>
      <c r="B691" s="460">
        <v>76.43</v>
      </c>
    </row>
    <row r="692" ht="16.5" hidden="1" customHeight="1" spans="1:2">
      <c r="A692" s="252" t="s">
        <v>637</v>
      </c>
      <c r="B692" s="460"/>
    </row>
    <row r="693" ht="16.5" hidden="1" customHeight="1" spans="1:2">
      <c r="A693" s="251" t="s">
        <v>638</v>
      </c>
      <c r="B693" s="460"/>
    </row>
    <row r="694" ht="16.5" hidden="1" customHeight="1" spans="1:2">
      <c r="A694" s="252" t="s">
        <v>639</v>
      </c>
      <c r="B694" s="460"/>
    </row>
    <row r="695" ht="16.5" hidden="1" customHeight="1" spans="1:2">
      <c r="A695" s="252" t="s">
        <v>640</v>
      </c>
      <c r="B695" s="460"/>
    </row>
    <row r="696" ht="16.5" customHeight="1" spans="1:2">
      <c r="A696" s="251" t="s">
        <v>641</v>
      </c>
      <c r="B696" s="460">
        <f>SUM(B697:B699)</f>
        <v>11.79</v>
      </c>
    </row>
    <row r="697" ht="16.5" hidden="1" customHeight="1" spans="1:2">
      <c r="A697" s="252" t="s">
        <v>642</v>
      </c>
      <c r="B697" s="460"/>
    </row>
    <row r="698" ht="16.5" hidden="1" customHeight="1" spans="1:2">
      <c r="A698" s="252" t="s">
        <v>643</v>
      </c>
      <c r="B698" s="460"/>
    </row>
    <row r="699" ht="16.5" customHeight="1" spans="1:2">
      <c r="A699" s="252" t="s">
        <v>644</v>
      </c>
      <c r="B699" s="460">
        <v>11.79</v>
      </c>
    </row>
    <row r="700" ht="16.5" customHeight="1" spans="1:2">
      <c r="A700" s="251" t="s">
        <v>645</v>
      </c>
      <c r="B700" s="460">
        <f>SUM(B701:B704)</f>
        <v>97.1</v>
      </c>
    </row>
    <row r="701" ht="16.5" customHeight="1" spans="1:2">
      <c r="A701" s="252" t="s">
        <v>646</v>
      </c>
      <c r="B701" s="460">
        <v>27.62</v>
      </c>
    </row>
    <row r="702" ht="16.5" customHeight="1" spans="1:2">
      <c r="A702" s="252" t="s">
        <v>647</v>
      </c>
      <c r="B702" s="460">
        <v>27.61</v>
      </c>
    </row>
    <row r="703" ht="16.5" customHeight="1" spans="1:2">
      <c r="A703" s="252" t="s">
        <v>648</v>
      </c>
      <c r="B703" s="460">
        <v>30.18</v>
      </c>
    </row>
    <row r="704" ht="16.5" customHeight="1" spans="1:2">
      <c r="A704" s="252" t="s">
        <v>649</v>
      </c>
      <c r="B704" s="460">
        <v>11.69</v>
      </c>
    </row>
    <row r="705" ht="16.5" hidden="1" customHeight="1" spans="1:2">
      <c r="A705" s="251" t="s">
        <v>650</v>
      </c>
      <c r="B705" s="460"/>
    </row>
    <row r="706" ht="16.5" hidden="1" customHeight="1" spans="1:2">
      <c r="A706" s="252" t="s">
        <v>651</v>
      </c>
      <c r="B706" s="460"/>
    </row>
    <row r="707" ht="16.5" hidden="1" customHeight="1" spans="1:2">
      <c r="A707" s="252" t="s">
        <v>652</v>
      </c>
      <c r="B707" s="460"/>
    </row>
    <row r="708" ht="16.5" hidden="1" customHeight="1" spans="1:2">
      <c r="A708" s="252" t="s">
        <v>653</v>
      </c>
      <c r="B708" s="460"/>
    </row>
    <row r="709" ht="16.5" hidden="1" customHeight="1" spans="1:2">
      <c r="A709" s="251" t="s">
        <v>654</v>
      </c>
      <c r="B709" s="460"/>
    </row>
    <row r="710" ht="16.5" hidden="1" customHeight="1" spans="1:2">
      <c r="A710" s="252" t="s">
        <v>655</v>
      </c>
      <c r="B710" s="460"/>
    </row>
    <row r="711" ht="16.5" hidden="1" customHeight="1" spans="1:2">
      <c r="A711" s="252" t="s">
        <v>656</v>
      </c>
      <c r="B711" s="460"/>
    </row>
    <row r="712" ht="16.5" hidden="1" customHeight="1" spans="1:2">
      <c r="A712" s="252" t="s">
        <v>657</v>
      </c>
      <c r="B712" s="460"/>
    </row>
    <row r="713" ht="16.5" hidden="1" customHeight="1" spans="1:2">
      <c r="A713" s="251" t="s">
        <v>658</v>
      </c>
      <c r="B713" s="460"/>
    </row>
    <row r="714" ht="16.5" hidden="1" customHeight="1" spans="1:2">
      <c r="A714" s="252" t="s">
        <v>659</v>
      </c>
      <c r="B714" s="460"/>
    </row>
    <row r="715" ht="16.5" hidden="1" customHeight="1" spans="1:2">
      <c r="A715" s="252" t="s">
        <v>660</v>
      </c>
      <c r="B715" s="460"/>
    </row>
    <row r="716" ht="16.5" hidden="1" customHeight="1" spans="1:2">
      <c r="A716" s="251" t="s">
        <v>661</v>
      </c>
      <c r="B716" s="460"/>
    </row>
    <row r="717" ht="16.5" hidden="1" customHeight="1" spans="1:2">
      <c r="A717" s="252" t="s">
        <v>152</v>
      </c>
      <c r="B717" s="460"/>
    </row>
    <row r="718" ht="16.5" hidden="1" customHeight="1" spans="1:2">
      <c r="A718" s="252" t="s">
        <v>153</v>
      </c>
      <c r="B718" s="460"/>
    </row>
    <row r="719" ht="16.5" hidden="1" customHeight="1" spans="1:2">
      <c r="A719" s="252" t="s">
        <v>154</v>
      </c>
      <c r="B719" s="460"/>
    </row>
    <row r="720" ht="16.5" hidden="1" customHeight="1" spans="1:2">
      <c r="A720" s="252" t="s">
        <v>194</v>
      </c>
      <c r="B720" s="460"/>
    </row>
    <row r="721" ht="16.5" hidden="1" customHeight="1" spans="1:2">
      <c r="A721" s="252" t="s">
        <v>662</v>
      </c>
      <c r="B721" s="460"/>
    </row>
    <row r="722" ht="16.5" hidden="1" customHeight="1" spans="1:2">
      <c r="A722" s="252" t="s">
        <v>663</v>
      </c>
      <c r="B722" s="460"/>
    </row>
    <row r="723" ht="16.5" hidden="1" customHeight="1" spans="1:2">
      <c r="A723" s="252" t="s">
        <v>161</v>
      </c>
      <c r="B723" s="460"/>
    </row>
    <row r="724" ht="16.5" hidden="1" customHeight="1" spans="1:2">
      <c r="A724" s="252" t="s">
        <v>664</v>
      </c>
      <c r="B724" s="460"/>
    </row>
    <row r="725" ht="16.5" hidden="1" customHeight="1" spans="1:2">
      <c r="A725" s="251" t="s">
        <v>665</v>
      </c>
      <c r="B725" s="460"/>
    </row>
    <row r="726" ht="16.5" hidden="1" customHeight="1" spans="1:2">
      <c r="A726" s="252" t="s">
        <v>665</v>
      </c>
      <c r="B726" s="460"/>
    </row>
    <row r="727" ht="16.5" customHeight="1" spans="1:2">
      <c r="A727" s="251" t="s">
        <v>666</v>
      </c>
      <c r="B727" s="460">
        <f>SUM(B728)</f>
        <v>10.6</v>
      </c>
    </row>
    <row r="728" ht="16.5" customHeight="1" spans="1:2">
      <c r="A728" s="252" t="s">
        <v>666</v>
      </c>
      <c r="B728" s="460">
        <v>10.6</v>
      </c>
    </row>
    <row r="729" ht="16.5" customHeight="1" spans="1:2">
      <c r="A729" s="249" t="s">
        <v>93</v>
      </c>
      <c r="B729" s="460">
        <f>B730+B739+B743+B751+B757+B764+B770+B773+B776+B778+B780+B786+B788+B790+B805+B810+B815</f>
        <v>6.39</v>
      </c>
    </row>
    <row r="730" ht="16.5" hidden="1" customHeight="1" spans="1:2">
      <c r="A730" s="251" t="s">
        <v>667</v>
      </c>
      <c r="B730" s="460"/>
    </row>
    <row r="731" ht="16.5" hidden="1" customHeight="1" spans="1:2">
      <c r="A731" s="252" t="s">
        <v>152</v>
      </c>
      <c r="B731" s="460"/>
    </row>
    <row r="732" ht="16.5" hidden="1" customHeight="1" spans="1:2">
      <c r="A732" s="252" t="s">
        <v>153</v>
      </c>
      <c r="B732" s="460"/>
    </row>
    <row r="733" ht="16.5" hidden="1" customHeight="1" spans="1:2">
      <c r="A733" s="252" t="s">
        <v>154</v>
      </c>
      <c r="B733" s="460"/>
    </row>
    <row r="734" ht="16.5" hidden="1" customHeight="1" spans="1:2">
      <c r="A734" s="252" t="s">
        <v>668</v>
      </c>
      <c r="B734" s="460"/>
    </row>
    <row r="735" ht="16.5" hidden="1" customHeight="1" spans="1:2">
      <c r="A735" s="252" t="s">
        <v>669</v>
      </c>
      <c r="B735" s="460"/>
    </row>
    <row r="736" ht="16.5" hidden="1" customHeight="1" spans="1:2">
      <c r="A736" s="252" t="s">
        <v>670</v>
      </c>
      <c r="B736" s="460"/>
    </row>
    <row r="737" ht="16.5" hidden="1" customHeight="1" spans="1:2">
      <c r="A737" s="252" t="s">
        <v>671</v>
      </c>
      <c r="B737" s="460"/>
    </row>
    <row r="738" ht="16.5" hidden="1" customHeight="1" spans="1:2">
      <c r="A738" s="252" t="s">
        <v>672</v>
      </c>
      <c r="B738" s="460"/>
    </row>
    <row r="739" ht="16.5" hidden="1" customHeight="1" spans="1:2">
      <c r="A739" s="251" t="s">
        <v>673</v>
      </c>
      <c r="B739" s="460"/>
    </row>
    <row r="740" ht="16.5" hidden="1" customHeight="1" spans="1:2">
      <c r="A740" s="252" t="s">
        <v>674</v>
      </c>
      <c r="B740" s="460"/>
    </row>
    <row r="741" ht="16.5" hidden="1" customHeight="1" spans="1:2">
      <c r="A741" s="252" t="s">
        <v>675</v>
      </c>
      <c r="B741" s="460"/>
    </row>
    <row r="742" ht="16.5" hidden="1" customHeight="1" spans="1:2">
      <c r="A742" s="252" t="s">
        <v>676</v>
      </c>
      <c r="B742" s="460"/>
    </row>
    <row r="743" ht="16.5" customHeight="1" spans="1:2">
      <c r="A743" s="251" t="s">
        <v>677</v>
      </c>
      <c r="B743" s="460">
        <v>0.89</v>
      </c>
    </row>
    <row r="744" ht="16.5" hidden="1" customHeight="1" spans="1:2">
      <c r="A744" s="252" t="s">
        <v>678</v>
      </c>
      <c r="B744" s="460"/>
    </row>
    <row r="745" ht="16.5" hidden="1" customHeight="1" spans="1:2">
      <c r="A745" s="252" t="s">
        <v>679</v>
      </c>
      <c r="B745" s="460"/>
    </row>
    <row r="746" ht="16.5" hidden="1" customHeight="1" spans="1:2">
      <c r="A746" s="252" t="s">
        <v>680</v>
      </c>
      <c r="B746" s="460"/>
    </row>
    <row r="747" ht="16.5" customHeight="1" spans="1:2">
      <c r="A747" s="252" t="s">
        <v>681</v>
      </c>
      <c r="B747" s="460">
        <v>0.9</v>
      </c>
    </row>
    <row r="748" ht="16.5" hidden="1" customHeight="1" spans="1:2">
      <c r="A748" s="252" t="s">
        <v>682</v>
      </c>
      <c r="B748" s="460"/>
    </row>
    <row r="749" ht="16.5" hidden="1" customHeight="1" spans="1:2">
      <c r="A749" s="252" t="s">
        <v>683</v>
      </c>
      <c r="B749" s="460"/>
    </row>
    <row r="750" ht="16.5" hidden="1" customHeight="1" spans="1:2">
      <c r="A750" s="252" t="s">
        <v>684</v>
      </c>
      <c r="B750" s="460"/>
    </row>
    <row r="751" ht="16.5" hidden="1" customHeight="1" spans="1:2">
      <c r="A751" s="251" t="s">
        <v>685</v>
      </c>
      <c r="B751" s="460"/>
    </row>
    <row r="752" ht="16.5" hidden="1" customHeight="1" spans="1:2">
      <c r="A752" s="252" t="s">
        <v>686</v>
      </c>
      <c r="B752" s="460"/>
    </row>
    <row r="753" ht="16.5" hidden="1" customHeight="1" spans="1:2">
      <c r="A753" s="252" t="s">
        <v>687</v>
      </c>
      <c r="B753" s="460"/>
    </row>
    <row r="754" ht="16.5" hidden="1" customHeight="1" spans="1:2">
      <c r="A754" s="252" t="s">
        <v>688</v>
      </c>
      <c r="B754" s="460"/>
    </row>
    <row r="755" ht="16.5" hidden="1" customHeight="1" spans="1:2">
      <c r="A755" s="252" t="s">
        <v>689</v>
      </c>
      <c r="B755" s="460"/>
    </row>
    <row r="756" ht="16.5" hidden="1" customHeight="1" spans="1:2">
      <c r="A756" s="252" t="s">
        <v>690</v>
      </c>
      <c r="B756" s="460"/>
    </row>
    <row r="757" ht="16.5" hidden="1" customHeight="1" spans="1:2">
      <c r="A757" s="251" t="s">
        <v>691</v>
      </c>
      <c r="B757" s="460"/>
    </row>
    <row r="758" ht="16.5" hidden="1" customHeight="1" spans="1:2">
      <c r="A758" s="252" t="s">
        <v>692</v>
      </c>
      <c r="B758" s="460"/>
    </row>
    <row r="759" ht="16.5" hidden="1" customHeight="1" spans="1:2">
      <c r="A759" s="252" t="s">
        <v>693</v>
      </c>
      <c r="B759" s="460"/>
    </row>
    <row r="760" ht="16.5" hidden="1" customHeight="1" spans="1:2">
      <c r="A760" s="252" t="s">
        <v>694</v>
      </c>
      <c r="B760" s="460"/>
    </row>
    <row r="761" ht="16.5" hidden="1" customHeight="1" spans="1:2">
      <c r="A761" s="252" t="s">
        <v>695</v>
      </c>
      <c r="B761" s="460"/>
    </row>
    <row r="762" ht="16.5" hidden="1" customHeight="1" spans="1:2">
      <c r="A762" s="252" t="s">
        <v>696</v>
      </c>
      <c r="B762" s="460"/>
    </row>
    <row r="763" ht="16.5" hidden="1" customHeight="1" spans="1:2">
      <c r="A763" s="252" t="s">
        <v>697</v>
      </c>
      <c r="B763" s="460"/>
    </row>
    <row r="764" ht="16.5" hidden="1" customHeight="1" spans="1:2">
      <c r="A764" s="251" t="s">
        <v>698</v>
      </c>
      <c r="B764" s="460"/>
    </row>
    <row r="765" ht="16.5" hidden="1" customHeight="1" spans="1:2">
      <c r="A765" s="252" t="s">
        <v>699</v>
      </c>
      <c r="B765" s="460"/>
    </row>
    <row r="766" ht="16.5" hidden="1" customHeight="1" spans="1:2">
      <c r="A766" s="252" t="s">
        <v>700</v>
      </c>
      <c r="B766" s="460"/>
    </row>
    <row r="767" ht="16.5" hidden="1" customHeight="1" spans="1:2">
      <c r="A767" s="252" t="s">
        <v>701</v>
      </c>
      <c r="B767" s="460"/>
    </row>
    <row r="768" ht="16.5" hidden="1" customHeight="1" spans="1:2">
      <c r="A768" s="252" t="s">
        <v>702</v>
      </c>
      <c r="B768" s="460"/>
    </row>
    <row r="769" ht="16.5" hidden="1" customHeight="1" spans="1:2">
      <c r="A769" s="252" t="s">
        <v>703</v>
      </c>
      <c r="B769" s="460"/>
    </row>
    <row r="770" ht="16.5" hidden="1" customHeight="1" spans="1:2">
      <c r="A770" s="251" t="s">
        <v>704</v>
      </c>
      <c r="B770" s="460"/>
    </row>
    <row r="771" ht="16.5" hidden="1" customHeight="1" spans="1:2">
      <c r="A771" s="252" t="s">
        <v>705</v>
      </c>
      <c r="B771" s="460"/>
    </row>
    <row r="772" ht="16.5" hidden="1" customHeight="1" spans="1:2">
      <c r="A772" s="252" t="s">
        <v>706</v>
      </c>
      <c r="B772" s="460"/>
    </row>
    <row r="773" ht="16.5" hidden="1" customHeight="1" spans="1:2">
      <c r="A773" s="251" t="s">
        <v>707</v>
      </c>
      <c r="B773" s="460"/>
    </row>
    <row r="774" ht="16.5" hidden="1" customHeight="1" spans="1:2">
      <c r="A774" s="252" t="s">
        <v>708</v>
      </c>
      <c r="B774" s="460"/>
    </row>
    <row r="775" ht="16.5" hidden="1" customHeight="1" spans="1:2">
      <c r="A775" s="252" t="s">
        <v>709</v>
      </c>
      <c r="B775" s="460"/>
    </row>
    <row r="776" ht="16.5" hidden="1" customHeight="1" spans="1:2">
      <c r="A776" s="251" t="s">
        <v>710</v>
      </c>
      <c r="B776" s="460"/>
    </row>
    <row r="777" ht="16.5" hidden="1" customHeight="1" spans="1:2">
      <c r="A777" s="252" t="s">
        <v>710</v>
      </c>
      <c r="B777" s="460"/>
    </row>
    <row r="778" ht="16.5" hidden="1" customHeight="1" spans="1:2">
      <c r="A778" s="251" t="s">
        <v>711</v>
      </c>
      <c r="B778" s="460"/>
    </row>
    <row r="779" ht="16.5" hidden="1" customHeight="1" spans="1:2">
      <c r="A779" s="252" t="s">
        <v>711</v>
      </c>
      <c r="B779" s="460"/>
    </row>
    <row r="780" ht="16.5" hidden="1" customHeight="1" spans="1:2">
      <c r="A780" s="251" t="s">
        <v>712</v>
      </c>
      <c r="B780" s="460"/>
    </row>
    <row r="781" ht="16.5" hidden="1" customHeight="1" spans="1:2">
      <c r="A781" s="252" t="s">
        <v>713</v>
      </c>
      <c r="B781" s="460"/>
    </row>
    <row r="782" ht="16.5" hidden="1" customHeight="1" spans="1:2">
      <c r="A782" s="252" t="s">
        <v>714</v>
      </c>
      <c r="B782" s="460"/>
    </row>
    <row r="783" ht="16.5" hidden="1" customHeight="1" spans="1:2">
      <c r="A783" s="252" t="s">
        <v>715</v>
      </c>
      <c r="B783" s="460"/>
    </row>
    <row r="784" ht="16.5" hidden="1" customHeight="1" spans="1:2">
      <c r="A784" s="252" t="s">
        <v>716</v>
      </c>
      <c r="B784" s="460"/>
    </row>
    <row r="785" ht="16.5" hidden="1" customHeight="1" spans="1:2">
      <c r="A785" s="252" t="s">
        <v>717</v>
      </c>
      <c r="B785" s="460"/>
    </row>
    <row r="786" ht="16.5" hidden="1" customHeight="1" spans="1:2">
      <c r="A786" s="251" t="s">
        <v>718</v>
      </c>
      <c r="B786" s="460"/>
    </row>
    <row r="787" ht="16.5" hidden="1" customHeight="1" spans="1:2">
      <c r="A787" s="252" t="s">
        <v>718</v>
      </c>
      <c r="B787" s="460"/>
    </row>
    <row r="788" ht="16.5" hidden="1" customHeight="1" spans="1:2">
      <c r="A788" s="251" t="s">
        <v>719</v>
      </c>
      <c r="B788" s="460"/>
    </row>
    <row r="789" ht="16.5" hidden="1" customHeight="1" spans="1:2">
      <c r="A789" s="252" t="s">
        <v>719</v>
      </c>
      <c r="B789" s="460"/>
    </row>
    <row r="790" ht="16.5" hidden="1" customHeight="1" spans="1:2">
      <c r="A790" s="251" t="s">
        <v>720</v>
      </c>
      <c r="B790" s="460"/>
    </row>
    <row r="791" ht="16.5" hidden="1" customHeight="1" spans="1:2">
      <c r="A791" s="252" t="s">
        <v>152</v>
      </c>
      <c r="B791" s="460"/>
    </row>
    <row r="792" ht="16.5" hidden="1" customHeight="1" spans="1:2">
      <c r="A792" s="252" t="s">
        <v>153</v>
      </c>
      <c r="B792" s="460"/>
    </row>
    <row r="793" ht="16.5" hidden="1" customHeight="1" spans="1:2">
      <c r="A793" s="252" t="s">
        <v>154</v>
      </c>
      <c r="B793" s="460"/>
    </row>
    <row r="794" ht="16.5" hidden="1" customHeight="1" spans="1:2">
      <c r="A794" s="252" t="s">
        <v>721</v>
      </c>
      <c r="B794" s="460"/>
    </row>
    <row r="795" ht="16.5" hidden="1" customHeight="1" spans="1:2">
      <c r="A795" s="252" t="s">
        <v>722</v>
      </c>
      <c r="B795" s="460"/>
    </row>
    <row r="796" ht="16.5" hidden="1" customHeight="1" spans="1:2">
      <c r="A796" s="252" t="s">
        <v>723</v>
      </c>
      <c r="B796" s="460"/>
    </row>
    <row r="797" ht="16.5" hidden="1" customHeight="1" spans="1:2">
      <c r="A797" s="252" t="s">
        <v>724</v>
      </c>
      <c r="B797" s="460"/>
    </row>
    <row r="798" ht="16.5" hidden="1" customHeight="1" spans="1:2">
      <c r="A798" s="252" t="s">
        <v>725</v>
      </c>
      <c r="B798" s="460"/>
    </row>
    <row r="799" ht="16.5" hidden="1" customHeight="1" spans="1:2">
      <c r="A799" s="252" t="s">
        <v>726</v>
      </c>
      <c r="B799" s="460"/>
    </row>
    <row r="800" ht="16.5" hidden="1" customHeight="1" spans="1:2">
      <c r="A800" s="252" t="s">
        <v>727</v>
      </c>
      <c r="B800" s="460"/>
    </row>
    <row r="801" ht="16.5" hidden="1" customHeight="1" spans="1:2">
      <c r="A801" s="252" t="s">
        <v>194</v>
      </c>
      <c r="B801" s="460"/>
    </row>
    <row r="802" ht="16.5" hidden="1" customHeight="1" spans="1:2">
      <c r="A802" s="252" t="s">
        <v>728</v>
      </c>
      <c r="B802" s="460"/>
    </row>
    <row r="803" ht="16.5" hidden="1" customHeight="1" spans="1:2">
      <c r="A803" s="252" t="s">
        <v>161</v>
      </c>
      <c r="B803" s="460"/>
    </row>
    <row r="804" ht="16.5" hidden="1" customHeight="1" spans="1:2">
      <c r="A804" s="252" t="s">
        <v>729</v>
      </c>
      <c r="B804" s="460"/>
    </row>
    <row r="805" ht="16.5" hidden="1" customHeight="1" spans="1:2">
      <c r="A805" s="251" t="s">
        <v>730</v>
      </c>
      <c r="B805" s="460"/>
    </row>
    <row r="806" ht="16.5" hidden="1" customHeight="1" spans="1:2">
      <c r="A806" s="252" t="s">
        <v>731</v>
      </c>
      <c r="B806" s="460"/>
    </row>
    <row r="807" ht="16.5" hidden="1" customHeight="1" spans="1:2">
      <c r="A807" s="252" t="s">
        <v>732</v>
      </c>
      <c r="B807" s="460"/>
    </row>
    <row r="808" ht="16.5" hidden="1" customHeight="1" spans="1:2">
      <c r="A808" s="252" t="s">
        <v>733</v>
      </c>
      <c r="B808" s="460"/>
    </row>
    <row r="809" ht="16.5" hidden="1" customHeight="1" spans="1:2">
      <c r="A809" s="252" t="s">
        <v>734</v>
      </c>
      <c r="B809" s="460"/>
    </row>
    <row r="810" ht="16.5" hidden="1" customHeight="1" spans="1:2">
      <c r="A810" s="251" t="s">
        <v>735</v>
      </c>
      <c r="B810" s="460"/>
    </row>
    <row r="811" ht="16.5" hidden="1" customHeight="1" spans="1:2">
      <c r="A811" s="252" t="s">
        <v>736</v>
      </c>
      <c r="B811" s="460"/>
    </row>
    <row r="812" ht="16.5" hidden="1" customHeight="1" spans="1:2">
      <c r="A812" s="252" t="s">
        <v>737</v>
      </c>
      <c r="B812" s="460"/>
    </row>
    <row r="813" ht="16.5" hidden="1" customHeight="1" spans="1:2">
      <c r="A813" s="252" t="s">
        <v>738</v>
      </c>
      <c r="B813" s="460"/>
    </row>
    <row r="814" ht="16.5" hidden="1" customHeight="1" spans="1:2">
      <c r="A814" s="252" t="s">
        <v>739</v>
      </c>
      <c r="B814" s="460"/>
    </row>
    <row r="815" ht="16.5" customHeight="1" spans="1:2">
      <c r="A815" s="251" t="s">
        <v>740</v>
      </c>
      <c r="B815" s="460">
        <f>SUM(B816)</f>
        <v>5.5</v>
      </c>
    </row>
    <row r="816" ht="16.5" customHeight="1" spans="1:2">
      <c r="A816" s="252" t="s">
        <v>740</v>
      </c>
      <c r="B816" s="460">
        <v>5.5</v>
      </c>
    </row>
    <row r="817" ht="16.5" customHeight="1" spans="1:2">
      <c r="A817" s="249" t="s">
        <v>95</v>
      </c>
      <c r="B817" s="460">
        <f>B818+B829+B831+B834+B836+B838+B851+B855+B856+B862+B866+B870+B874+B880+B883</f>
        <v>278.7</v>
      </c>
    </row>
    <row r="818" ht="16.5" customHeight="1" spans="1:2">
      <c r="A818" s="251" t="s">
        <v>741</v>
      </c>
      <c r="B818" s="460">
        <f>SUM(B819:B828)</f>
        <v>63.9</v>
      </c>
    </row>
    <row r="819" ht="16.5" customHeight="1" spans="1:2">
      <c r="A819" s="252" t="s">
        <v>152</v>
      </c>
      <c r="B819" s="460">
        <v>18.67</v>
      </c>
    </row>
    <row r="820" ht="16.5" customHeight="1" spans="1:2">
      <c r="A820" s="252" t="s">
        <v>153</v>
      </c>
      <c r="B820" s="460">
        <v>7.8</v>
      </c>
    </row>
    <row r="821" ht="16.5" hidden="1" customHeight="1" spans="1:2">
      <c r="A821" s="252" t="s">
        <v>154</v>
      </c>
      <c r="B821" s="460"/>
    </row>
    <row r="822" ht="16.5" customHeight="1" spans="1:2">
      <c r="A822" s="252" t="s">
        <v>742</v>
      </c>
      <c r="B822" s="460">
        <v>37.43</v>
      </c>
    </row>
    <row r="823" ht="16.5" hidden="1" customHeight="1" spans="1:2">
      <c r="A823" s="252" t="s">
        <v>743</v>
      </c>
      <c r="B823" s="460"/>
    </row>
    <row r="824" ht="16.5" hidden="1" customHeight="1" spans="1:2">
      <c r="A824" s="252" t="s">
        <v>744</v>
      </c>
      <c r="B824" s="460"/>
    </row>
    <row r="825" ht="16.5" hidden="1" customHeight="1" spans="1:2">
      <c r="A825" s="252" t="s">
        <v>745</v>
      </c>
      <c r="B825" s="460"/>
    </row>
    <row r="826" ht="16.5" hidden="1" customHeight="1" spans="1:2">
      <c r="A826" s="252" t="s">
        <v>746</v>
      </c>
      <c r="B826" s="460"/>
    </row>
    <row r="827" ht="16.5" hidden="1" customHeight="1" spans="1:2">
      <c r="A827" s="252" t="s">
        <v>747</v>
      </c>
      <c r="B827" s="460"/>
    </row>
    <row r="828" ht="16.5" hidden="1" customHeight="1" spans="1:2">
      <c r="A828" s="252" t="s">
        <v>748</v>
      </c>
      <c r="B828" s="460"/>
    </row>
    <row r="829" ht="16.5" customHeight="1" spans="1:2">
      <c r="A829" s="251" t="s">
        <v>749</v>
      </c>
      <c r="B829" s="460">
        <f>SUM(B830)</f>
        <v>29.25</v>
      </c>
    </row>
    <row r="830" ht="16.5" customHeight="1" spans="1:2">
      <c r="A830" s="252" t="s">
        <v>749</v>
      </c>
      <c r="B830" s="460">
        <v>29.25</v>
      </c>
    </row>
    <row r="831" ht="16.5" customHeight="1" spans="1:2">
      <c r="A831" s="251" t="s">
        <v>750</v>
      </c>
      <c r="B831" s="460">
        <f>SUM(B832:B833)</f>
        <v>72.52</v>
      </c>
    </row>
    <row r="832" ht="16.5" hidden="1" customHeight="1" spans="1:2">
      <c r="A832" s="252" t="s">
        <v>751</v>
      </c>
      <c r="B832" s="460"/>
    </row>
    <row r="833" ht="16.5" customHeight="1" spans="1:2">
      <c r="A833" s="252" t="s">
        <v>752</v>
      </c>
      <c r="B833" s="460">
        <v>72.52</v>
      </c>
    </row>
    <row r="834" ht="16.5" customHeight="1" spans="1:2">
      <c r="A834" s="251" t="s">
        <v>753</v>
      </c>
      <c r="B834" s="460">
        <f>SUM(B835)</f>
        <v>68.9</v>
      </c>
    </row>
    <row r="835" ht="16.5" customHeight="1" spans="1:2">
      <c r="A835" s="252" t="s">
        <v>753</v>
      </c>
      <c r="B835" s="460">
        <v>68.9</v>
      </c>
    </row>
    <row r="836" ht="16.5" hidden="1" customHeight="1" spans="1:2">
      <c r="A836" s="251" t="s">
        <v>754</v>
      </c>
      <c r="B836" s="460"/>
    </row>
    <row r="837" ht="16.5" hidden="1" customHeight="1" spans="1:2">
      <c r="A837" s="252" t="s">
        <v>754</v>
      </c>
      <c r="B837" s="460"/>
    </row>
    <row r="838" ht="16.5" hidden="1" customHeight="1" spans="1:2">
      <c r="A838" s="251" t="s">
        <v>755</v>
      </c>
      <c r="B838" s="460"/>
    </row>
    <row r="839" ht="16.5" hidden="1" customHeight="1" spans="1:2">
      <c r="A839" s="252" t="s">
        <v>756</v>
      </c>
      <c r="B839" s="460"/>
    </row>
    <row r="840" ht="16.5" hidden="1" customHeight="1" spans="1:2">
      <c r="A840" s="252" t="s">
        <v>757</v>
      </c>
      <c r="B840" s="460"/>
    </row>
    <row r="841" ht="16.5" hidden="1" customHeight="1" spans="1:2">
      <c r="A841" s="252" t="s">
        <v>758</v>
      </c>
      <c r="B841" s="460"/>
    </row>
    <row r="842" ht="16.5" hidden="1" customHeight="1" spans="1:2">
      <c r="A842" s="252" t="s">
        <v>759</v>
      </c>
      <c r="B842" s="460"/>
    </row>
    <row r="843" ht="16.5" hidden="1" customHeight="1" spans="1:2">
      <c r="A843" s="252" t="s">
        <v>760</v>
      </c>
      <c r="B843" s="460"/>
    </row>
    <row r="844" ht="16.5" hidden="1" customHeight="1" spans="1:2">
      <c r="A844" s="252" t="s">
        <v>761</v>
      </c>
      <c r="B844" s="460"/>
    </row>
    <row r="845" ht="16.5" hidden="1" customHeight="1" spans="1:2">
      <c r="A845" s="252" t="s">
        <v>762</v>
      </c>
      <c r="B845" s="460"/>
    </row>
    <row r="846" ht="16.5" hidden="1" customHeight="1" spans="1:2">
      <c r="A846" s="252" t="s">
        <v>763</v>
      </c>
      <c r="B846" s="460"/>
    </row>
    <row r="847" ht="16.5" hidden="1" customHeight="1" spans="1:2">
      <c r="A847" s="252" t="s">
        <v>764</v>
      </c>
      <c r="B847" s="460"/>
    </row>
    <row r="848" ht="16.5" hidden="1" customHeight="1" spans="1:2">
      <c r="A848" s="252" t="s">
        <v>765</v>
      </c>
      <c r="B848" s="460"/>
    </row>
    <row r="849" ht="16.5" hidden="1" customHeight="1" spans="1:2">
      <c r="A849" s="252" t="s">
        <v>766</v>
      </c>
      <c r="B849" s="460"/>
    </row>
    <row r="850" ht="16.5" hidden="1" customHeight="1" spans="1:2">
      <c r="A850" s="252" t="s">
        <v>767</v>
      </c>
      <c r="B850" s="460"/>
    </row>
    <row r="851" ht="16.5" hidden="1" customHeight="1" spans="1:2">
      <c r="A851" s="251" t="s">
        <v>768</v>
      </c>
      <c r="B851" s="460"/>
    </row>
    <row r="852" ht="16.5" hidden="1" customHeight="1" spans="1:2">
      <c r="A852" s="252" t="s">
        <v>756</v>
      </c>
      <c r="B852" s="460"/>
    </row>
    <row r="853" ht="16.5" hidden="1" customHeight="1" spans="1:2">
      <c r="A853" s="252" t="s">
        <v>757</v>
      </c>
      <c r="B853" s="460"/>
    </row>
    <row r="854" ht="16.5" hidden="1" customHeight="1" spans="1:2">
      <c r="A854" s="252" t="s">
        <v>769</v>
      </c>
      <c r="B854" s="460"/>
    </row>
    <row r="855" ht="16.5" hidden="1" customHeight="1" spans="1:2">
      <c r="A855" s="251" t="s">
        <v>770</v>
      </c>
      <c r="B855" s="460"/>
    </row>
    <row r="856" ht="16.5" hidden="1" customHeight="1" spans="1:2">
      <c r="A856" s="251" t="s">
        <v>771</v>
      </c>
      <c r="B856" s="460"/>
    </row>
    <row r="857" ht="16.5" hidden="1" customHeight="1" spans="1:2">
      <c r="A857" s="252" t="s">
        <v>772</v>
      </c>
      <c r="B857" s="460"/>
    </row>
    <row r="858" ht="16.5" hidden="1" customHeight="1" spans="1:2">
      <c r="A858" s="252" t="s">
        <v>773</v>
      </c>
      <c r="B858" s="460"/>
    </row>
    <row r="859" ht="16.5" hidden="1" customHeight="1" spans="1:2">
      <c r="A859" s="252" t="s">
        <v>774</v>
      </c>
      <c r="B859" s="460"/>
    </row>
    <row r="860" ht="16.5" hidden="1" customHeight="1" spans="1:2">
      <c r="A860" s="252" t="s">
        <v>775</v>
      </c>
      <c r="B860" s="460"/>
    </row>
    <row r="861" ht="16.5" hidden="1" customHeight="1" spans="1:2">
      <c r="A861" s="252" t="s">
        <v>776</v>
      </c>
      <c r="B861" s="460"/>
    </row>
    <row r="862" ht="16.5" hidden="1" customHeight="1" spans="1:2">
      <c r="A862" s="251" t="s">
        <v>777</v>
      </c>
      <c r="B862" s="460"/>
    </row>
    <row r="863" ht="16.5" hidden="1" customHeight="1" spans="1:2">
      <c r="A863" s="252" t="s">
        <v>778</v>
      </c>
      <c r="B863" s="460"/>
    </row>
    <row r="864" ht="16.5" hidden="1" customHeight="1" spans="1:2">
      <c r="A864" s="252" t="s">
        <v>779</v>
      </c>
      <c r="B864" s="460"/>
    </row>
    <row r="865" ht="16.5" hidden="1" customHeight="1" spans="1:2">
      <c r="A865" s="252" t="s">
        <v>780</v>
      </c>
      <c r="B865" s="460"/>
    </row>
    <row r="866" ht="16.5" hidden="1" customHeight="1" spans="1:2">
      <c r="A866" s="251" t="s">
        <v>781</v>
      </c>
      <c r="B866" s="460"/>
    </row>
    <row r="867" ht="16.5" hidden="1" customHeight="1" spans="1:2">
      <c r="A867" s="252" t="s">
        <v>756</v>
      </c>
      <c r="B867" s="460"/>
    </row>
    <row r="868" ht="16.5" hidden="1" customHeight="1" spans="1:2">
      <c r="A868" s="252" t="s">
        <v>757</v>
      </c>
      <c r="B868" s="460"/>
    </row>
    <row r="869" ht="16.5" hidden="1" customHeight="1" spans="1:2">
      <c r="A869" s="252" t="s">
        <v>782</v>
      </c>
      <c r="B869" s="460"/>
    </row>
    <row r="870" ht="16.5" hidden="1" customHeight="1" spans="1:2">
      <c r="A870" s="251" t="s">
        <v>783</v>
      </c>
      <c r="B870" s="460"/>
    </row>
    <row r="871" ht="16.5" hidden="1" customHeight="1" spans="1:2">
      <c r="A871" s="252" t="s">
        <v>756</v>
      </c>
      <c r="B871" s="460"/>
    </row>
    <row r="872" ht="16.5" hidden="1" customHeight="1" spans="1:2">
      <c r="A872" s="252" t="s">
        <v>757</v>
      </c>
      <c r="B872" s="460"/>
    </row>
    <row r="873" ht="16.5" hidden="1" customHeight="1" spans="1:2">
      <c r="A873" s="252" t="s">
        <v>784</v>
      </c>
      <c r="B873" s="460"/>
    </row>
    <row r="874" ht="16.5" hidden="1" customHeight="1" spans="1:2">
      <c r="A874" s="251" t="s">
        <v>785</v>
      </c>
      <c r="B874" s="460"/>
    </row>
    <row r="875" ht="16.5" hidden="1" customHeight="1" spans="1:2">
      <c r="A875" s="252" t="s">
        <v>772</v>
      </c>
      <c r="B875" s="460"/>
    </row>
    <row r="876" ht="16.5" hidden="1" customHeight="1" spans="1:2">
      <c r="A876" s="252" t="s">
        <v>773</v>
      </c>
      <c r="B876" s="460"/>
    </row>
    <row r="877" ht="16.5" hidden="1" customHeight="1" spans="1:2">
      <c r="A877" s="252" t="s">
        <v>774</v>
      </c>
      <c r="B877" s="460"/>
    </row>
    <row r="878" ht="16.5" hidden="1" customHeight="1" spans="1:2">
      <c r="A878" s="252" t="s">
        <v>775</v>
      </c>
      <c r="B878" s="460"/>
    </row>
    <row r="879" ht="16.5" hidden="1" customHeight="1" spans="1:2">
      <c r="A879" s="252" t="s">
        <v>786</v>
      </c>
      <c r="B879" s="460"/>
    </row>
    <row r="880" ht="16.5" hidden="1" customHeight="1" spans="1:2">
      <c r="A880" s="251" t="s">
        <v>787</v>
      </c>
      <c r="B880" s="460"/>
    </row>
    <row r="881" ht="16.5" hidden="1" customHeight="1" spans="1:2">
      <c r="A881" s="252" t="s">
        <v>778</v>
      </c>
      <c r="B881" s="460"/>
    </row>
    <row r="882" ht="16.5" hidden="1" customHeight="1" spans="1:2">
      <c r="A882" s="252" t="s">
        <v>788</v>
      </c>
      <c r="B882" s="460"/>
    </row>
    <row r="883" ht="16.5" customHeight="1" spans="1:2">
      <c r="A883" s="251" t="s">
        <v>789</v>
      </c>
      <c r="B883" s="460">
        <f>SUM(B884)</f>
        <v>44.13</v>
      </c>
    </row>
    <row r="884" ht="16.5" customHeight="1" spans="1:2">
      <c r="A884" s="252" t="s">
        <v>789</v>
      </c>
      <c r="B884" s="460">
        <v>44.13</v>
      </c>
    </row>
    <row r="885" ht="16.5" customHeight="1" spans="1:2">
      <c r="A885" s="249" t="s">
        <v>97</v>
      </c>
      <c r="B885" s="460">
        <f>B886+B911+B936+B962+B973+B984+B990+B997+B1004+B1007+B1012+B1017+B1022+B1025+B1030</f>
        <v>1083.37</v>
      </c>
    </row>
    <row r="886" ht="16.5" customHeight="1" spans="1:2">
      <c r="A886" s="251" t="s">
        <v>790</v>
      </c>
      <c r="B886" s="460">
        <f>SUM(B887:B910)</f>
        <v>653.33</v>
      </c>
    </row>
    <row r="887" ht="16.5" hidden="1" customHeight="1" spans="1:2">
      <c r="A887" s="252" t="s">
        <v>152</v>
      </c>
      <c r="B887" s="460"/>
    </row>
    <row r="888" ht="16.5" hidden="1" customHeight="1" spans="1:2">
      <c r="A888" s="252" t="s">
        <v>153</v>
      </c>
      <c r="B888" s="460"/>
    </row>
    <row r="889" ht="16.5" hidden="1" customHeight="1" spans="1:2">
      <c r="A889" s="252" t="s">
        <v>154</v>
      </c>
      <c r="B889" s="460"/>
    </row>
    <row r="890" ht="16.5" customHeight="1" spans="1:2">
      <c r="A890" s="252" t="s">
        <v>161</v>
      </c>
      <c r="B890" s="460">
        <v>385.23</v>
      </c>
    </row>
    <row r="891" ht="16.5" hidden="1" customHeight="1" spans="1:2">
      <c r="A891" s="252" t="s">
        <v>791</v>
      </c>
      <c r="B891" s="460"/>
    </row>
    <row r="892" ht="16.5" hidden="1" customHeight="1" spans="1:2">
      <c r="A892" s="252" t="s">
        <v>792</v>
      </c>
      <c r="B892" s="460"/>
    </row>
    <row r="893" ht="16.5" hidden="1" customHeight="1" spans="1:2">
      <c r="A893" s="252" t="s">
        <v>793</v>
      </c>
      <c r="B893" s="460"/>
    </row>
    <row r="894" ht="16.5" hidden="1" customHeight="1" spans="1:2">
      <c r="A894" s="252" t="s">
        <v>794</v>
      </c>
      <c r="B894" s="460"/>
    </row>
    <row r="895" ht="16.5" hidden="1" customHeight="1" spans="1:2">
      <c r="A895" s="252" t="s">
        <v>795</v>
      </c>
      <c r="B895" s="460"/>
    </row>
    <row r="896" ht="16.5" hidden="1" customHeight="1" spans="1:2">
      <c r="A896" s="252" t="s">
        <v>796</v>
      </c>
      <c r="B896" s="460"/>
    </row>
    <row r="897" ht="16.5" hidden="1" customHeight="1" spans="1:2">
      <c r="A897" s="252" t="s">
        <v>797</v>
      </c>
      <c r="B897" s="460"/>
    </row>
    <row r="898" ht="16.5" hidden="1" customHeight="1" spans="1:2">
      <c r="A898" s="252" t="s">
        <v>798</v>
      </c>
      <c r="B898" s="460"/>
    </row>
    <row r="899" ht="16.5" hidden="1" customHeight="1" spans="1:2">
      <c r="A899" s="252" t="s">
        <v>799</v>
      </c>
      <c r="B899" s="460"/>
    </row>
    <row r="900" ht="16.5" hidden="1" customHeight="1" spans="1:2">
      <c r="A900" s="252" t="s">
        <v>800</v>
      </c>
      <c r="B900" s="460"/>
    </row>
    <row r="901" ht="16.5" hidden="1" customHeight="1" spans="1:2">
      <c r="A901" s="252" t="s">
        <v>801</v>
      </c>
      <c r="B901" s="460"/>
    </row>
    <row r="902" ht="16.5" hidden="1" customHeight="1" spans="1:2">
      <c r="A902" s="252" t="s">
        <v>802</v>
      </c>
      <c r="B902" s="460"/>
    </row>
    <row r="903" ht="16.5" hidden="1" customHeight="1" spans="1:2">
      <c r="A903" s="252" t="s">
        <v>803</v>
      </c>
      <c r="B903" s="460"/>
    </row>
    <row r="904" ht="16.5" hidden="1" customHeight="1" spans="1:2">
      <c r="A904" s="252" t="s">
        <v>804</v>
      </c>
      <c r="B904" s="460"/>
    </row>
    <row r="905" ht="16.5" hidden="1" customHeight="1" spans="1:2">
      <c r="A905" s="252" t="s">
        <v>805</v>
      </c>
      <c r="B905" s="460"/>
    </row>
    <row r="906" ht="16.5" hidden="1" customHeight="1" spans="1:2">
      <c r="A906" s="252" t="s">
        <v>806</v>
      </c>
      <c r="B906" s="460"/>
    </row>
    <row r="907" ht="16.5" customHeight="1" spans="1:2">
      <c r="A907" s="252" t="s">
        <v>807</v>
      </c>
      <c r="B907" s="460">
        <v>208.5</v>
      </c>
    </row>
    <row r="908" ht="16.5" hidden="1" customHeight="1" spans="1:2">
      <c r="A908" s="252" t="s">
        <v>808</v>
      </c>
      <c r="B908" s="460"/>
    </row>
    <row r="909" ht="16.5" hidden="1" customHeight="1" spans="1:2">
      <c r="A909" s="252" t="s">
        <v>809</v>
      </c>
      <c r="B909" s="460"/>
    </row>
    <row r="910" ht="16.5" customHeight="1" spans="1:2">
      <c r="A910" s="252" t="s">
        <v>810</v>
      </c>
      <c r="B910" s="460">
        <v>59.6</v>
      </c>
    </row>
    <row r="911" ht="16.5" customHeight="1" spans="1:2">
      <c r="A911" s="251" t="s">
        <v>811</v>
      </c>
      <c r="B911" s="460">
        <f>SUM(B912:B935)</f>
        <v>9.12</v>
      </c>
    </row>
    <row r="912" ht="16.5" hidden="1" customHeight="1" spans="1:2">
      <c r="A912" s="252" t="s">
        <v>152</v>
      </c>
      <c r="B912" s="460"/>
    </row>
    <row r="913" ht="16.5" hidden="1" customHeight="1" spans="1:2">
      <c r="A913" s="252" t="s">
        <v>153</v>
      </c>
      <c r="B913" s="460"/>
    </row>
    <row r="914" ht="16.5" hidden="1" customHeight="1" spans="1:2">
      <c r="A914" s="252" t="s">
        <v>154</v>
      </c>
      <c r="B914" s="460"/>
    </row>
    <row r="915" ht="16.5" hidden="1" customHeight="1" spans="1:2">
      <c r="A915" s="252" t="s">
        <v>812</v>
      </c>
      <c r="B915" s="460"/>
    </row>
    <row r="916" ht="16.5" hidden="1" customHeight="1" spans="1:2">
      <c r="A916" s="252" t="s">
        <v>813</v>
      </c>
      <c r="B916" s="460"/>
    </row>
    <row r="917" ht="16.5" hidden="1" customHeight="1" spans="1:2">
      <c r="A917" s="252" t="s">
        <v>814</v>
      </c>
      <c r="B917" s="460"/>
    </row>
    <row r="918" ht="16.5" hidden="1" customHeight="1" spans="1:2">
      <c r="A918" s="252" t="s">
        <v>815</v>
      </c>
      <c r="B918" s="460"/>
    </row>
    <row r="919" ht="16.5" hidden="1" customHeight="1" spans="1:2">
      <c r="A919" s="252" t="s">
        <v>816</v>
      </c>
      <c r="B919" s="460"/>
    </row>
    <row r="920" ht="16.5" hidden="1" customHeight="1" spans="1:2">
      <c r="A920" s="252" t="s">
        <v>817</v>
      </c>
      <c r="B920" s="460"/>
    </row>
    <row r="921" ht="16.5" hidden="1" customHeight="1" spans="1:2">
      <c r="A921" s="252" t="s">
        <v>818</v>
      </c>
      <c r="B921" s="460"/>
    </row>
    <row r="922" ht="16.5" hidden="1" customHeight="1" spans="1:2">
      <c r="A922" s="252" t="s">
        <v>819</v>
      </c>
      <c r="B922" s="460"/>
    </row>
    <row r="923" ht="16.5" hidden="1" customHeight="1" spans="1:2">
      <c r="A923" s="252" t="s">
        <v>820</v>
      </c>
      <c r="B923" s="460"/>
    </row>
    <row r="924" ht="16.5" hidden="1" customHeight="1" spans="1:2">
      <c r="A924" s="252" t="s">
        <v>821</v>
      </c>
      <c r="B924" s="460"/>
    </row>
    <row r="925" ht="16.5" hidden="1" customHeight="1" spans="1:2">
      <c r="A925" s="252" t="s">
        <v>303</v>
      </c>
      <c r="B925" s="460"/>
    </row>
    <row r="926" ht="16.5" hidden="1" customHeight="1" spans="1:2">
      <c r="A926" s="252" t="s">
        <v>822</v>
      </c>
      <c r="B926" s="460"/>
    </row>
    <row r="927" ht="16.5" hidden="1" customHeight="1" spans="1:2">
      <c r="A927" s="252" t="s">
        <v>823</v>
      </c>
      <c r="B927" s="460"/>
    </row>
    <row r="928" ht="16.5" hidden="1" customHeight="1" spans="1:2">
      <c r="A928" s="252" t="s">
        <v>824</v>
      </c>
      <c r="B928" s="460"/>
    </row>
    <row r="929" ht="16.5" hidden="1" customHeight="1" spans="1:2">
      <c r="A929" s="252" t="s">
        <v>825</v>
      </c>
      <c r="B929" s="460"/>
    </row>
    <row r="930" ht="16.5" hidden="1" customHeight="1" spans="1:2">
      <c r="A930" s="252" t="s">
        <v>826</v>
      </c>
      <c r="B930" s="460"/>
    </row>
    <row r="931" ht="16.5" customHeight="1" spans="1:2">
      <c r="A931" s="252" t="s">
        <v>827</v>
      </c>
      <c r="B931" s="460">
        <v>9.12</v>
      </c>
    </row>
    <row r="932" ht="16.5" hidden="1" customHeight="1" spans="1:2">
      <c r="A932" s="252" t="s">
        <v>828</v>
      </c>
      <c r="B932" s="460"/>
    </row>
    <row r="933" ht="16.5" hidden="1" customHeight="1" spans="1:2">
      <c r="A933" s="252" t="s">
        <v>829</v>
      </c>
      <c r="B933" s="460"/>
    </row>
    <row r="934" ht="16.5" hidden="1" customHeight="1" spans="1:2">
      <c r="A934" s="252" t="s">
        <v>830</v>
      </c>
      <c r="B934" s="460"/>
    </row>
    <row r="935" ht="16.5" hidden="1" customHeight="1" spans="1:2">
      <c r="A935" s="252" t="s">
        <v>831</v>
      </c>
      <c r="B935" s="460"/>
    </row>
    <row r="936" ht="16.5" hidden="1" customHeight="1" spans="1:2">
      <c r="A936" s="251" t="s">
        <v>832</v>
      </c>
      <c r="B936" s="460"/>
    </row>
    <row r="937" ht="16.5" hidden="1" customHeight="1" spans="1:2">
      <c r="A937" s="252" t="s">
        <v>152</v>
      </c>
      <c r="B937" s="460"/>
    </row>
    <row r="938" ht="16.5" hidden="1" customHeight="1" spans="1:2">
      <c r="A938" s="252" t="s">
        <v>153</v>
      </c>
      <c r="B938" s="460"/>
    </row>
    <row r="939" ht="16.5" hidden="1" customHeight="1" spans="1:2">
      <c r="A939" s="252" t="s">
        <v>154</v>
      </c>
      <c r="B939" s="460"/>
    </row>
    <row r="940" ht="16.5" hidden="1" customHeight="1" spans="1:2">
      <c r="A940" s="252" t="s">
        <v>833</v>
      </c>
      <c r="B940" s="460"/>
    </row>
    <row r="941" ht="16.5" hidden="1" customHeight="1" spans="1:2">
      <c r="A941" s="252" t="s">
        <v>834</v>
      </c>
      <c r="B941" s="460"/>
    </row>
    <row r="942" ht="16.5" hidden="1" customHeight="1" spans="1:2">
      <c r="A942" s="252" t="s">
        <v>835</v>
      </c>
      <c r="B942" s="460"/>
    </row>
    <row r="943" ht="16.5" hidden="1" customHeight="1" spans="1:2">
      <c r="A943" s="252" t="s">
        <v>836</v>
      </c>
      <c r="B943" s="460"/>
    </row>
    <row r="944" ht="16.5" hidden="1" customHeight="1" spans="1:2">
      <c r="A944" s="252" t="s">
        <v>837</v>
      </c>
      <c r="B944" s="460"/>
    </row>
    <row r="945" ht="16.5" hidden="1" customHeight="1" spans="1:2">
      <c r="A945" s="252" t="s">
        <v>838</v>
      </c>
      <c r="B945" s="460"/>
    </row>
    <row r="946" ht="16.5" hidden="1" customHeight="1" spans="1:2">
      <c r="A946" s="252" t="s">
        <v>839</v>
      </c>
      <c r="B946" s="460"/>
    </row>
    <row r="947" ht="16.5" hidden="1" customHeight="1" spans="1:2">
      <c r="A947" s="252" t="s">
        <v>840</v>
      </c>
      <c r="B947" s="460"/>
    </row>
    <row r="948" ht="16.5" hidden="1" customHeight="1" spans="1:2">
      <c r="A948" s="252" t="s">
        <v>841</v>
      </c>
      <c r="B948" s="460"/>
    </row>
    <row r="949" ht="16.5" hidden="1" customHeight="1" spans="1:2">
      <c r="A949" s="252" t="s">
        <v>842</v>
      </c>
      <c r="B949" s="460"/>
    </row>
    <row r="950" ht="16.5" hidden="1" customHeight="1" spans="1:2">
      <c r="A950" s="252" t="s">
        <v>843</v>
      </c>
      <c r="B950" s="460"/>
    </row>
    <row r="951" ht="16.5" hidden="1" customHeight="1" spans="1:2">
      <c r="A951" s="252" t="s">
        <v>844</v>
      </c>
      <c r="B951" s="460"/>
    </row>
    <row r="952" ht="16.5" hidden="1" customHeight="1" spans="1:2">
      <c r="A952" s="252" t="s">
        <v>845</v>
      </c>
      <c r="B952" s="460"/>
    </row>
    <row r="953" ht="16.5" hidden="1" customHeight="1" spans="1:2">
      <c r="A953" s="252" t="s">
        <v>846</v>
      </c>
      <c r="B953" s="460"/>
    </row>
    <row r="954" ht="16.5" hidden="1" customHeight="1" spans="1:2">
      <c r="A954" s="252" t="s">
        <v>847</v>
      </c>
      <c r="B954" s="460"/>
    </row>
    <row r="955" ht="16.5" hidden="1" customHeight="1" spans="1:2">
      <c r="A955" s="252" t="s">
        <v>848</v>
      </c>
      <c r="B955" s="460"/>
    </row>
    <row r="956" ht="16.5" hidden="1" customHeight="1" spans="1:2">
      <c r="A956" s="252" t="s">
        <v>849</v>
      </c>
      <c r="B956" s="460"/>
    </row>
    <row r="957" ht="16.5" hidden="1" customHeight="1" spans="1:2">
      <c r="A957" s="252" t="s">
        <v>850</v>
      </c>
      <c r="B957" s="460"/>
    </row>
    <row r="958" ht="16.5" hidden="1" customHeight="1" spans="1:2">
      <c r="A958" s="252" t="s">
        <v>823</v>
      </c>
      <c r="B958" s="460"/>
    </row>
    <row r="959" ht="16.5" hidden="1" customHeight="1" spans="1:2">
      <c r="A959" s="252" t="s">
        <v>851</v>
      </c>
      <c r="B959" s="460"/>
    </row>
    <row r="960" ht="16.5" hidden="1" customHeight="1" spans="1:2">
      <c r="A960" s="252" t="s">
        <v>852</v>
      </c>
      <c r="B960" s="460"/>
    </row>
    <row r="961" ht="16.5" hidden="1" customHeight="1" spans="1:2">
      <c r="A961" s="252" t="s">
        <v>853</v>
      </c>
      <c r="B961" s="460"/>
    </row>
    <row r="962" ht="16.5" hidden="1" customHeight="1" spans="1:2">
      <c r="A962" s="251" t="s">
        <v>854</v>
      </c>
      <c r="B962" s="460"/>
    </row>
    <row r="963" ht="16.5" hidden="1" customHeight="1" spans="1:2">
      <c r="A963" s="252" t="s">
        <v>152</v>
      </c>
      <c r="B963" s="460"/>
    </row>
    <row r="964" ht="16.5" hidden="1" customHeight="1" spans="1:2">
      <c r="A964" s="252" t="s">
        <v>153</v>
      </c>
      <c r="B964" s="460"/>
    </row>
    <row r="965" ht="16.5" hidden="1" customHeight="1" spans="1:2">
      <c r="A965" s="252" t="s">
        <v>154</v>
      </c>
      <c r="B965" s="460"/>
    </row>
    <row r="966" ht="16.5" hidden="1" customHeight="1" spans="1:2">
      <c r="A966" s="252" t="s">
        <v>855</v>
      </c>
      <c r="B966" s="460"/>
    </row>
    <row r="967" ht="16.5" hidden="1" customHeight="1" spans="1:2">
      <c r="A967" s="252" t="s">
        <v>856</v>
      </c>
      <c r="B967" s="460"/>
    </row>
    <row r="968" ht="16.5" hidden="1" customHeight="1" spans="1:2">
      <c r="A968" s="252" t="s">
        <v>857</v>
      </c>
      <c r="B968" s="460"/>
    </row>
    <row r="969" ht="16.5" hidden="1" customHeight="1" spans="1:2">
      <c r="A969" s="252" t="s">
        <v>858</v>
      </c>
      <c r="B969" s="460"/>
    </row>
    <row r="970" ht="16.5" hidden="1" customHeight="1" spans="1:2">
      <c r="A970" s="252" t="s">
        <v>859</v>
      </c>
      <c r="B970" s="460"/>
    </row>
    <row r="971" ht="16.5" hidden="1" customHeight="1" spans="1:2">
      <c r="A971" s="252" t="s">
        <v>860</v>
      </c>
      <c r="B971" s="460"/>
    </row>
    <row r="972" ht="16.5" hidden="1" customHeight="1" spans="1:2">
      <c r="A972" s="252" t="s">
        <v>861</v>
      </c>
      <c r="B972" s="460"/>
    </row>
    <row r="973" ht="16.5" customHeight="1" spans="1:2">
      <c r="A973" s="251" t="s">
        <v>862</v>
      </c>
      <c r="B973" s="460">
        <f>SUM(B974:B983)</f>
        <v>1.76</v>
      </c>
    </row>
    <row r="974" ht="16.5" hidden="1" customHeight="1" spans="1:2">
      <c r="A974" s="252" t="s">
        <v>152</v>
      </c>
      <c r="B974" s="460"/>
    </row>
    <row r="975" ht="16.5" hidden="1" customHeight="1" spans="1:2">
      <c r="A975" s="252" t="s">
        <v>153</v>
      </c>
      <c r="B975" s="460"/>
    </row>
    <row r="976" ht="16.5" hidden="1" customHeight="1" spans="1:2">
      <c r="A976" s="252" t="s">
        <v>154</v>
      </c>
      <c r="B976" s="460"/>
    </row>
    <row r="977" ht="16.5" hidden="1" customHeight="1" spans="1:2">
      <c r="A977" s="252" t="s">
        <v>863</v>
      </c>
      <c r="B977" s="460"/>
    </row>
    <row r="978" ht="16.5" hidden="1" customHeight="1" spans="1:2">
      <c r="A978" s="252" t="s">
        <v>864</v>
      </c>
      <c r="B978" s="460"/>
    </row>
    <row r="979" ht="16.5" hidden="1" customHeight="1" spans="1:2">
      <c r="A979" s="252" t="s">
        <v>865</v>
      </c>
      <c r="B979" s="460"/>
    </row>
    <row r="980" ht="16.5" hidden="1" customHeight="1" spans="1:2">
      <c r="A980" s="252" t="s">
        <v>866</v>
      </c>
      <c r="B980" s="460"/>
    </row>
    <row r="981" ht="16.5" hidden="1" customHeight="1" spans="1:2">
      <c r="A981" s="252" t="s">
        <v>867</v>
      </c>
      <c r="B981" s="460"/>
    </row>
    <row r="982" ht="16.5" hidden="1" customHeight="1" spans="1:2">
      <c r="A982" s="252" t="s">
        <v>868</v>
      </c>
      <c r="B982" s="460"/>
    </row>
    <row r="983" ht="16.5" customHeight="1" spans="1:2">
      <c r="A983" s="252" t="s">
        <v>869</v>
      </c>
      <c r="B983" s="460">
        <v>1.76</v>
      </c>
    </row>
    <row r="984" ht="16.5" hidden="1" customHeight="1" spans="1:2">
      <c r="A984" s="251" t="s">
        <v>870</v>
      </c>
      <c r="B984" s="460"/>
    </row>
    <row r="985" ht="16.5" hidden="1" customHeight="1" spans="1:2">
      <c r="A985" s="252" t="s">
        <v>395</v>
      </c>
      <c r="B985" s="460"/>
    </row>
    <row r="986" ht="16.5" hidden="1" customHeight="1" spans="1:2">
      <c r="A986" s="252" t="s">
        <v>871</v>
      </c>
      <c r="B986" s="460"/>
    </row>
    <row r="987" ht="16.5" hidden="1" customHeight="1" spans="1:2">
      <c r="A987" s="252" t="s">
        <v>872</v>
      </c>
      <c r="B987" s="460"/>
    </row>
    <row r="988" ht="16.5" hidden="1" customHeight="1" spans="1:2">
      <c r="A988" s="252" t="s">
        <v>873</v>
      </c>
      <c r="B988" s="460"/>
    </row>
    <row r="989" ht="16.5" hidden="1" customHeight="1" spans="1:2">
      <c r="A989" s="252" t="s">
        <v>874</v>
      </c>
      <c r="B989" s="460"/>
    </row>
    <row r="990" ht="16.5" customHeight="1" spans="1:2">
      <c r="A990" s="251" t="s">
        <v>875</v>
      </c>
      <c r="B990" s="460">
        <f>SUM(B991:B996)</f>
        <v>419.16</v>
      </c>
    </row>
    <row r="991" ht="16.5" customHeight="1" spans="1:2">
      <c r="A991" s="252" t="s">
        <v>876</v>
      </c>
      <c r="B991" s="460">
        <v>40.68</v>
      </c>
    </row>
    <row r="992" ht="16.5" hidden="1" customHeight="1" spans="1:2">
      <c r="A992" s="252" t="s">
        <v>877</v>
      </c>
      <c r="B992" s="460"/>
    </row>
    <row r="993" ht="16.5" customHeight="1" spans="1:2">
      <c r="A993" s="252" t="s">
        <v>878</v>
      </c>
      <c r="B993" s="460">
        <v>378.48</v>
      </c>
    </row>
    <row r="994" ht="16.5" hidden="1" customHeight="1" spans="1:2">
      <c r="A994" s="252" t="s">
        <v>879</v>
      </c>
      <c r="B994" s="460"/>
    </row>
    <row r="995" ht="16.5" hidden="1" customHeight="1" spans="1:2">
      <c r="A995" s="252" t="s">
        <v>880</v>
      </c>
      <c r="B995" s="460"/>
    </row>
    <row r="996" ht="16.5" hidden="1" customHeight="1" spans="1:2">
      <c r="A996" s="252" t="s">
        <v>881</v>
      </c>
      <c r="B996" s="460"/>
    </row>
    <row r="997" ht="16.5" hidden="1" customHeight="1" spans="1:2">
      <c r="A997" s="251" t="s">
        <v>882</v>
      </c>
      <c r="B997" s="460"/>
    </row>
    <row r="998" ht="16.5" hidden="1" customHeight="1" spans="1:2">
      <c r="A998" s="252" t="s">
        <v>883</v>
      </c>
      <c r="B998" s="460"/>
    </row>
    <row r="999" ht="16.5" hidden="1" customHeight="1" spans="1:2">
      <c r="A999" s="252" t="s">
        <v>884</v>
      </c>
      <c r="B999" s="460"/>
    </row>
    <row r="1000" ht="16.5" hidden="1" customHeight="1" spans="1:2">
      <c r="A1000" s="252" t="s">
        <v>885</v>
      </c>
      <c r="B1000" s="460"/>
    </row>
    <row r="1001" ht="16.5" hidden="1" customHeight="1" spans="1:2">
      <c r="A1001" s="252" t="s">
        <v>886</v>
      </c>
      <c r="B1001" s="460"/>
    </row>
    <row r="1002" ht="16.5" hidden="1" customHeight="1" spans="1:2">
      <c r="A1002" s="252" t="s">
        <v>887</v>
      </c>
      <c r="B1002" s="460"/>
    </row>
    <row r="1003" ht="16.5" hidden="1" customHeight="1" spans="1:2">
      <c r="A1003" s="252" t="s">
        <v>888</v>
      </c>
      <c r="B1003" s="460"/>
    </row>
    <row r="1004" ht="16.5" hidden="1" customHeight="1" spans="1:2">
      <c r="A1004" s="251" t="s">
        <v>889</v>
      </c>
      <c r="B1004" s="460"/>
    </row>
    <row r="1005" ht="16.5" hidden="1" customHeight="1" spans="1:2">
      <c r="A1005" s="252" t="s">
        <v>890</v>
      </c>
      <c r="B1005" s="460"/>
    </row>
    <row r="1006" ht="16.5" hidden="1" customHeight="1" spans="1:2">
      <c r="A1006" s="252" t="s">
        <v>891</v>
      </c>
      <c r="B1006" s="460"/>
    </row>
    <row r="1007" ht="16.5" hidden="1" customHeight="1" spans="1:2">
      <c r="A1007" s="251" t="s">
        <v>892</v>
      </c>
      <c r="B1007" s="460"/>
    </row>
    <row r="1008" ht="16.5" hidden="1" customHeight="1" spans="1:2">
      <c r="A1008" s="252" t="s">
        <v>581</v>
      </c>
      <c r="B1008" s="460"/>
    </row>
    <row r="1009" ht="16.5" hidden="1" customHeight="1" spans="1:2">
      <c r="A1009" s="252" t="s">
        <v>893</v>
      </c>
      <c r="B1009" s="460"/>
    </row>
    <row r="1010" ht="16.5" hidden="1" customHeight="1" spans="1:2">
      <c r="A1010" s="252" t="s">
        <v>894</v>
      </c>
      <c r="B1010" s="460"/>
    </row>
    <row r="1011" ht="16.5" hidden="1" customHeight="1" spans="1:2">
      <c r="A1011" s="252" t="s">
        <v>895</v>
      </c>
      <c r="B1011" s="460"/>
    </row>
    <row r="1012" ht="16.5" hidden="1" customHeight="1" spans="1:2">
      <c r="A1012" s="251" t="s">
        <v>896</v>
      </c>
      <c r="B1012" s="460"/>
    </row>
    <row r="1013" ht="16.5" hidden="1" customHeight="1" spans="1:2">
      <c r="A1013" s="252" t="s">
        <v>581</v>
      </c>
      <c r="B1013" s="460"/>
    </row>
    <row r="1014" ht="16.5" hidden="1" customHeight="1" spans="1:2">
      <c r="A1014" s="252" t="s">
        <v>893</v>
      </c>
      <c r="B1014" s="460"/>
    </row>
    <row r="1015" ht="16.5" hidden="1" customHeight="1" spans="1:2">
      <c r="A1015" s="252" t="s">
        <v>897</v>
      </c>
      <c r="B1015" s="460"/>
    </row>
    <row r="1016" ht="16.5" hidden="1" customHeight="1" spans="1:2">
      <c r="A1016" s="252" t="s">
        <v>898</v>
      </c>
      <c r="B1016" s="460"/>
    </row>
    <row r="1017" ht="16.5" hidden="1" customHeight="1" spans="1:2">
      <c r="A1017" s="251" t="s">
        <v>899</v>
      </c>
      <c r="B1017" s="460"/>
    </row>
    <row r="1018" ht="16.5" hidden="1" customHeight="1" spans="1:2">
      <c r="A1018" s="252" t="s">
        <v>855</v>
      </c>
      <c r="B1018" s="460"/>
    </row>
    <row r="1019" ht="16.5" hidden="1" customHeight="1" spans="1:2">
      <c r="A1019" s="252" t="s">
        <v>900</v>
      </c>
      <c r="B1019" s="460"/>
    </row>
    <row r="1020" ht="16.5" hidden="1" customHeight="1" spans="1:2">
      <c r="A1020" s="252" t="s">
        <v>901</v>
      </c>
      <c r="B1020" s="460"/>
    </row>
    <row r="1021" ht="16.5" hidden="1" customHeight="1" spans="1:2">
      <c r="A1021" s="252" t="s">
        <v>902</v>
      </c>
      <c r="B1021" s="460"/>
    </row>
    <row r="1022" ht="16.5" hidden="1" customHeight="1" spans="1:2">
      <c r="A1022" s="251" t="s">
        <v>903</v>
      </c>
      <c r="B1022" s="460"/>
    </row>
    <row r="1023" ht="16.5" hidden="1" customHeight="1" spans="1:2">
      <c r="A1023" s="252" t="s">
        <v>581</v>
      </c>
      <c r="B1023" s="460"/>
    </row>
    <row r="1024" ht="16.5" hidden="1" customHeight="1" spans="1:2">
      <c r="A1024" s="252" t="s">
        <v>904</v>
      </c>
      <c r="B1024" s="460"/>
    </row>
    <row r="1025" ht="16.5" hidden="1" customHeight="1" spans="1:2">
      <c r="A1025" s="251" t="s">
        <v>905</v>
      </c>
      <c r="B1025" s="460"/>
    </row>
    <row r="1026" ht="16.5" hidden="1" customHeight="1" spans="1:2">
      <c r="A1026" s="252" t="s">
        <v>855</v>
      </c>
      <c r="B1026" s="460"/>
    </row>
    <row r="1027" ht="16.5" hidden="1" customHeight="1" spans="1:2">
      <c r="A1027" s="252" t="s">
        <v>900</v>
      </c>
      <c r="B1027" s="460"/>
    </row>
    <row r="1028" ht="16.5" hidden="1" customHeight="1" spans="1:2">
      <c r="A1028" s="252" t="s">
        <v>901</v>
      </c>
      <c r="B1028" s="460"/>
    </row>
    <row r="1029" ht="16.5" hidden="1" customHeight="1" spans="1:2">
      <c r="A1029" s="252" t="s">
        <v>906</v>
      </c>
      <c r="B1029" s="460"/>
    </row>
    <row r="1030" ht="16.5" hidden="1" customHeight="1" spans="1:2">
      <c r="A1030" s="251" t="s">
        <v>907</v>
      </c>
      <c r="B1030" s="460"/>
    </row>
    <row r="1031" ht="16.5" hidden="1" customHeight="1" spans="1:2">
      <c r="A1031" s="252" t="s">
        <v>908</v>
      </c>
      <c r="B1031" s="460"/>
    </row>
    <row r="1032" ht="16.5" hidden="1" customHeight="1" spans="1:2">
      <c r="A1032" s="252" t="s">
        <v>907</v>
      </c>
      <c r="B1032" s="460"/>
    </row>
    <row r="1033" ht="16.5" customHeight="1" spans="1:2">
      <c r="A1033" s="249" t="s">
        <v>99</v>
      </c>
      <c r="B1033" s="460">
        <f>B1034+B1057+B1067+B1077+B1082+B1089+B1094+B1099+B1104+B1109+B1118+B1125+B1134+B1137+B1140+B1141+B1145</f>
        <v>42.16</v>
      </c>
    </row>
    <row r="1034" ht="16.5" customHeight="1" spans="1:2">
      <c r="A1034" s="251" t="s">
        <v>909</v>
      </c>
      <c r="B1034" s="460">
        <f>SUM(B1035:B1056)</f>
        <v>35.73</v>
      </c>
    </row>
    <row r="1035" ht="16.5" hidden="1" customHeight="1" spans="1:2">
      <c r="A1035" s="252" t="s">
        <v>152</v>
      </c>
      <c r="B1035" s="460"/>
    </row>
    <row r="1036" ht="16.5" hidden="1" customHeight="1" spans="1:2">
      <c r="A1036" s="252" t="s">
        <v>153</v>
      </c>
      <c r="B1036" s="460"/>
    </row>
    <row r="1037" ht="16.5" hidden="1" customHeight="1" spans="1:2">
      <c r="A1037" s="252" t="s">
        <v>154</v>
      </c>
      <c r="B1037" s="460"/>
    </row>
    <row r="1038" ht="16.5" hidden="1" customHeight="1" spans="1:2">
      <c r="A1038" s="252" t="s">
        <v>910</v>
      </c>
      <c r="B1038" s="460"/>
    </row>
    <row r="1039" ht="16.5" customHeight="1" spans="1:2">
      <c r="A1039" s="252" t="s">
        <v>911</v>
      </c>
      <c r="B1039" s="460">
        <v>25.45</v>
      </c>
    </row>
    <row r="1040" ht="16.5" hidden="1" customHeight="1" spans="1:2">
      <c r="A1040" s="252" t="s">
        <v>912</v>
      </c>
      <c r="B1040" s="460"/>
    </row>
    <row r="1041" ht="16.5" hidden="1" customHeight="1" spans="1:2">
      <c r="A1041" s="252" t="s">
        <v>913</v>
      </c>
      <c r="B1041" s="460"/>
    </row>
    <row r="1042" ht="16.5" hidden="1" customHeight="1" spans="1:2">
      <c r="A1042" s="252" t="s">
        <v>914</v>
      </c>
      <c r="B1042" s="460"/>
    </row>
    <row r="1043" ht="16.5" hidden="1" customHeight="1" spans="1:2">
      <c r="A1043" s="252" t="s">
        <v>915</v>
      </c>
      <c r="B1043" s="460"/>
    </row>
    <row r="1044" ht="16.5" hidden="1" customHeight="1" spans="1:2">
      <c r="A1044" s="252" t="s">
        <v>916</v>
      </c>
      <c r="B1044" s="460"/>
    </row>
    <row r="1045" ht="16.5" hidden="1" customHeight="1" spans="1:2">
      <c r="A1045" s="252" t="s">
        <v>917</v>
      </c>
      <c r="B1045" s="460"/>
    </row>
    <row r="1046" ht="16.5" hidden="1" customHeight="1" spans="1:2">
      <c r="A1046" s="252" t="s">
        <v>918</v>
      </c>
      <c r="B1046" s="460"/>
    </row>
    <row r="1047" ht="16.5" hidden="1" customHeight="1" spans="1:2">
      <c r="A1047" s="252" t="s">
        <v>919</v>
      </c>
      <c r="B1047" s="460"/>
    </row>
    <row r="1048" ht="16.5" hidden="1" customHeight="1" spans="1:2">
      <c r="A1048" s="252" t="s">
        <v>920</v>
      </c>
      <c r="B1048" s="460"/>
    </row>
    <row r="1049" ht="16.5" hidden="1" customHeight="1" spans="1:2">
      <c r="A1049" s="252" t="s">
        <v>921</v>
      </c>
      <c r="B1049" s="460"/>
    </row>
    <row r="1050" ht="16.5" hidden="1" customHeight="1" spans="1:2">
      <c r="A1050" s="252" t="s">
        <v>922</v>
      </c>
      <c r="B1050" s="460"/>
    </row>
    <row r="1051" ht="16.5" hidden="1" customHeight="1" spans="1:2">
      <c r="A1051" s="252" t="s">
        <v>923</v>
      </c>
      <c r="B1051" s="460"/>
    </row>
    <row r="1052" ht="16.5" hidden="1" customHeight="1" spans="1:2">
      <c r="A1052" s="252" t="s">
        <v>924</v>
      </c>
      <c r="B1052" s="460"/>
    </row>
    <row r="1053" ht="16.5" hidden="1" customHeight="1" spans="1:2">
      <c r="A1053" s="252" t="s">
        <v>925</v>
      </c>
      <c r="B1053" s="460"/>
    </row>
    <row r="1054" ht="16.5" hidden="1" customHeight="1" spans="1:2">
      <c r="A1054" s="252" t="s">
        <v>926</v>
      </c>
      <c r="B1054" s="460"/>
    </row>
    <row r="1055" ht="16.5" hidden="1" customHeight="1" spans="1:2">
      <c r="A1055" s="252" t="s">
        <v>927</v>
      </c>
      <c r="B1055" s="460"/>
    </row>
    <row r="1056" ht="16.5" customHeight="1" spans="1:2">
      <c r="A1056" s="252" t="s">
        <v>928</v>
      </c>
      <c r="B1056" s="460">
        <v>10.28</v>
      </c>
    </row>
    <row r="1057" ht="16.5" hidden="1" customHeight="1" spans="1:2">
      <c r="A1057" s="251" t="s">
        <v>929</v>
      </c>
      <c r="B1057" s="460"/>
    </row>
    <row r="1058" ht="16.5" hidden="1" customHeight="1" spans="1:2">
      <c r="A1058" s="252" t="s">
        <v>152</v>
      </c>
      <c r="B1058" s="460"/>
    </row>
    <row r="1059" ht="16.5" hidden="1" customHeight="1" spans="1:2">
      <c r="A1059" s="252" t="s">
        <v>153</v>
      </c>
      <c r="B1059" s="460"/>
    </row>
    <row r="1060" ht="16.5" hidden="1" customHeight="1" spans="1:2">
      <c r="A1060" s="252" t="s">
        <v>154</v>
      </c>
      <c r="B1060" s="460"/>
    </row>
    <row r="1061" ht="16.5" hidden="1" customHeight="1" spans="1:2">
      <c r="A1061" s="252" t="s">
        <v>930</v>
      </c>
      <c r="B1061" s="460"/>
    </row>
    <row r="1062" ht="16.5" hidden="1" customHeight="1" spans="1:2">
      <c r="A1062" s="252" t="s">
        <v>931</v>
      </c>
      <c r="B1062" s="460"/>
    </row>
    <row r="1063" ht="16.5" hidden="1" customHeight="1" spans="1:2">
      <c r="A1063" s="252" t="s">
        <v>932</v>
      </c>
      <c r="B1063" s="460"/>
    </row>
    <row r="1064" ht="16.5" hidden="1" customHeight="1" spans="1:2">
      <c r="A1064" s="252" t="s">
        <v>933</v>
      </c>
      <c r="B1064" s="460"/>
    </row>
    <row r="1065" ht="16.5" hidden="1" customHeight="1" spans="1:2">
      <c r="A1065" s="252" t="s">
        <v>934</v>
      </c>
      <c r="B1065" s="460"/>
    </row>
    <row r="1066" ht="16.5" hidden="1" customHeight="1" spans="1:2">
      <c r="A1066" s="252" t="s">
        <v>935</v>
      </c>
      <c r="B1066" s="460"/>
    </row>
    <row r="1067" ht="16.5" hidden="1" customHeight="1" spans="1:2">
      <c r="A1067" s="251" t="s">
        <v>936</v>
      </c>
      <c r="B1067" s="460"/>
    </row>
    <row r="1068" ht="16.5" hidden="1" customHeight="1" spans="1:2">
      <c r="A1068" s="252" t="s">
        <v>152</v>
      </c>
      <c r="B1068" s="460"/>
    </row>
    <row r="1069" ht="16.5" hidden="1" customHeight="1" spans="1:2">
      <c r="A1069" s="252" t="s">
        <v>153</v>
      </c>
      <c r="B1069" s="460"/>
    </row>
    <row r="1070" ht="16.5" hidden="1" customHeight="1" spans="1:2">
      <c r="A1070" s="252" t="s">
        <v>154</v>
      </c>
      <c r="B1070" s="460"/>
    </row>
    <row r="1071" ht="16.5" hidden="1" customHeight="1" spans="1:2">
      <c r="A1071" s="252" t="s">
        <v>937</v>
      </c>
      <c r="B1071" s="460"/>
    </row>
    <row r="1072" ht="16.5" hidden="1" customHeight="1" spans="1:2">
      <c r="A1072" s="252" t="s">
        <v>938</v>
      </c>
      <c r="B1072" s="460"/>
    </row>
    <row r="1073" ht="16.5" hidden="1" customHeight="1" spans="1:2">
      <c r="A1073" s="252" t="s">
        <v>939</v>
      </c>
      <c r="B1073" s="460"/>
    </row>
    <row r="1074" ht="16.5" hidden="1" customHeight="1" spans="1:2">
      <c r="A1074" s="252" t="s">
        <v>940</v>
      </c>
      <c r="B1074" s="460"/>
    </row>
    <row r="1075" ht="16.5" hidden="1" customHeight="1" spans="1:2">
      <c r="A1075" s="252" t="s">
        <v>941</v>
      </c>
      <c r="B1075" s="460"/>
    </row>
    <row r="1076" ht="16.5" hidden="1" customHeight="1" spans="1:2">
      <c r="A1076" s="252" t="s">
        <v>942</v>
      </c>
      <c r="B1076" s="460"/>
    </row>
    <row r="1077" ht="16.5" hidden="1" customHeight="1" spans="1:2">
      <c r="A1077" s="251" t="s">
        <v>943</v>
      </c>
      <c r="B1077" s="460"/>
    </row>
    <row r="1078" ht="16.5" hidden="1" customHeight="1" spans="1:2">
      <c r="A1078" s="252" t="s">
        <v>944</v>
      </c>
      <c r="B1078" s="460"/>
    </row>
    <row r="1079" ht="16.5" hidden="1" customHeight="1" spans="1:2">
      <c r="A1079" s="252" t="s">
        <v>945</v>
      </c>
      <c r="B1079" s="460"/>
    </row>
    <row r="1080" ht="16.5" hidden="1" customHeight="1" spans="1:2">
      <c r="A1080" s="252" t="s">
        <v>946</v>
      </c>
      <c r="B1080" s="460"/>
    </row>
    <row r="1081" ht="16.5" hidden="1" customHeight="1" spans="1:2">
      <c r="A1081" s="252" t="s">
        <v>947</v>
      </c>
      <c r="B1081" s="460"/>
    </row>
    <row r="1082" ht="16.5" hidden="1" customHeight="1" spans="1:2">
      <c r="A1082" s="251" t="s">
        <v>948</v>
      </c>
      <c r="B1082" s="460"/>
    </row>
    <row r="1083" ht="16.5" hidden="1" customHeight="1" spans="1:2">
      <c r="A1083" s="252" t="s">
        <v>152</v>
      </c>
      <c r="B1083" s="460"/>
    </row>
    <row r="1084" ht="16.5" hidden="1" customHeight="1" spans="1:2">
      <c r="A1084" s="252" t="s">
        <v>153</v>
      </c>
      <c r="B1084" s="460"/>
    </row>
    <row r="1085" ht="16.5" hidden="1" customHeight="1" spans="1:2">
      <c r="A1085" s="252" t="s">
        <v>154</v>
      </c>
      <c r="B1085" s="460"/>
    </row>
    <row r="1086" ht="16.5" hidden="1" customHeight="1" spans="1:2">
      <c r="A1086" s="252" t="s">
        <v>934</v>
      </c>
      <c r="B1086" s="460"/>
    </row>
    <row r="1087" ht="16.5" hidden="1" customHeight="1" spans="1:2">
      <c r="A1087" s="252" t="s">
        <v>949</v>
      </c>
      <c r="B1087" s="460"/>
    </row>
    <row r="1088" ht="16.5" hidden="1" customHeight="1" spans="1:2">
      <c r="A1088" s="252" t="s">
        <v>950</v>
      </c>
      <c r="B1088" s="460"/>
    </row>
    <row r="1089" ht="16.5" customHeight="1" spans="1:2">
      <c r="A1089" s="251" t="s">
        <v>951</v>
      </c>
      <c r="B1089" s="460">
        <f>SUM(B1090:B1093)</f>
        <v>6.43</v>
      </c>
    </row>
    <row r="1090" ht="16.5" customHeight="1" spans="1:2">
      <c r="A1090" s="252" t="s">
        <v>952</v>
      </c>
      <c r="B1090" s="460">
        <v>6.43</v>
      </c>
    </row>
    <row r="1091" ht="16.5" hidden="1" customHeight="1" spans="1:2">
      <c r="A1091" s="252" t="s">
        <v>953</v>
      </c>
      <c r="B1091" s="460"/>
    </row>
    <row r="1092" ht="16.5" hidden="1" customHeight="1" spans="1:2">
      <c r="A1092" s="252" t="s">
        <v>954</v>
      </c>
      <c r="B1092" s="460"/>
    </row>
    <row r="1093" ht="16.5" hidden="1" customHeight="1" spans="1:2">
      <c r="A1093" s="252" t="s">
        <v>955</v>
      </c>
      <c r="B1093" s="460"/>
    </row>
    <row r="1094" ht="16.5" hidden="1" customHeight="1" spans="1:2">
      <c r="A1094" s="251" t="s">
        <v>956</v>
      </c>
      <c r="B1094" s="460"/>
    </row>
    <row r="1095" ht="16.5" hidden="1" customHeight="1" spans="1:2">
      <c r="A1095" s="252" t="s">
        <v>910</v>
      </c>
      <c r="B1095" s="460"/>
    </row>
    <row r="1096" ht="16.5" hidden="1" customHeight="1" spans="1:2">
      <c r="A1096" s="252" t="s">
        <v>911</v>
      </c>
      <c r="B1096" s="460"/>
    </row>
    <row r="1097" ht="16.5" hidden="1" customHeight="1" spans="1:2">
      <c r="A1097" s="252" t="s">
        <v>957</v>
      </c>
      <c r="B1097" s="460"/>
    </row>
    <row r="1098" ht="16.5" hidden="1" customHeight="1" spans="1:2">
      <c r="A1098" s="252" t="s">
        <v>958</v>
      </c>
      <c r="B1098" s="460"/>
    </row>
    <row r="1099" ht="16.5" hidden="1" customHeight="1" spans="1:2">
      <c r="A1099" s="251" t="s">
        <v>959</v>
      </c>
      <c r="B1099" s="460"/>
    </row>
    <row r="1100" ht="16.5" hidden="1" customHeight="1" spans="1:2">
      <c r="A1100" s="252" t="s">
        <v>957</v>
      </c>
      <c r="B1100" s="460"/>
    </row>
    <row r="1101" ht="16.5" hidden="1" customHeight="1" spans="1:2">
      <c r="A1101" s="252" t="s">
        <v>960</v>
      </c>
      <c r="B1101" s="460"/>
    </row>
    <row r="1102" ht="16.5" hidden="1" customHeight="1" spans="1:2">
      <c r="A1102" s="252" t="s">
        <v>961</v>
      </c>
      <c r="B1102" s="460"/>
    </row>
    <row r="1103" ht="16.5" hidden="1" customHeight="1" spans="1:2">
      <c r="A1103" s="252" t="s">
        <v>962</v>
      </c>
      <c r="B1103" s="460"/>
    </row>
    <row r="1104" ht="16.5" hidden="1" customHeight="1" spans="1:2">
      <c r="A1104" s="251" t="s">
        <v>963</v>
      </c>
      <c r="B1104" s="460"/>
    </row>
    <row r="1105" ht="16.5" hidden="1" customHeight="1" spans="1:2">
      <c r="A1105" s="252" t="s">
        <v>917</v>
      </c>
      <c r="B1105" s="460"/>
    </row>
    <row r="1106" ht="16.5" hidden="1" customHeight="1" spans="1:2">
      <c r="A1106" s="252" t="s">
        <v>964</v>
      </c>
      <c r="B1106" s="460"/>
    </row>
    <row r="1107" ht="16.5" hidden="1" customHeight="1" spans="1:2">
      <c r="A1107" s="252" t="s">
        <v>965</v>
      </c>
      <c r="B1107" s="460"/>
    </row>
    <row r="1108" ht="16.5" hidden="1" customHeight="1" spans="1:2">
      <c r="A1108" s="252" t="s">
        <v>966</v>
      </c>
      <c r="B1108" s="460"/>
    </row>
    <row r="1109" ht="16.5" hidden="1" customHeight="1" spans="1:2">
      <c r="A1109" s="251" t="s">
        <v>967</v>
      </c>
      <c r="B1109" s="460"/>
    </row>
    <row r="1110" ht="16.5" hidden="1" customHeight="1" spans="1:2">
      <c r="A1110" s="252" t="s">
        <v>968</v>
      </c>
      <c r="B1110" s="460"/>
    </row>
    <row r="1111" ht="16.5" hidden="1" customHeight="1" spans="1:2">
      <c r="A1111" s="252" t="s">
        <v>969</v>
      </c>
      <c r="B1111" s="460"/>
    </row>
    <row r="1112" ht="16.5" hidden="1" customHeight="1" spans="1:2">
      <c r="A1112" s="252" t="s">
        <v>970</v>
      </c>
      <c r="B1112" s="460"/>
    </row>
    <row r="1113" ht="16.5" hidden="1" customHeight="1" spans="1:2">
      <c r="A1113" s="252" t="s">
        <v>971</v>
      </c>
      <c r="B1113" s="460"/>
    </row>
    <row r="1114" ht="16.5" hidden="1" customHeight="1" spans="1:2">
      <c r="A1114" s="252" t="s">
        <v>972</v>
      </c>
      <c r="B1114" s="460"/>
    </row>
    <row r="1115" ht="16.5" hidden="1" customHeight="1" spans="1:2">
      <c r="A1115" s="252" t="s">
        <v>973</v>
      </c>
      <c r="B1115" s="460"/>
    </row>
    <row r="1116" ht="16.5" hidden="1" customHeight="1" spans="1:2">
      <c r="A1116" s="252" t="s">
        <v>974</v>
      </c>
      <c r="B1116" s="460"/>
    </row>
    <row r="1117" ht="16.5" hidden="1" customHeight="1" spans="1:2">
      <c r="A1117" s="252" t="s">
        <v>975</v>
      </c>
      <c r="B1117" s="460"/>
    </row>
    <row r="1118" ht="16.5" hidden="1" customHeight="1" spans="1:2">
      <c r="A1118" s="251" t="s">
        <v>976</v>
      </c>
      <c r="B1118" s="460"/>
    </row>
    <row r="1119" ht="16.5" hidden="1" customHeight="1" spans="1:2">
      <c r="A1119" s="252" t="s">
        <v>977</v>
      </c>
      <c r="B1119" s="460"/>
    </row>
    <row r="1120" ht="16.5" hidden="1" customHeight="1" spans="1:2">
      <c r="A1120" s="252" t="s">
        <v>978</v>
      </c>
      <c r="B1120" s="460"/>
    </row>
    <row r="1121" ht="16.5" hidden="1" customHeight="1" spans="1:2">
      <c r="A1121" s="252" t="s">
        <v>979</v>
      </c>
      <c r="B1121" s="460"/>
    </row>
    <row r="1122" ht="16.5" hidden="1" customHeight="1" spans="1:2">
      <c r="A1122" s="252" t="s">
        <v>980</v>
      </c>
      <c r="B1122" s="460"/>
    </row>
    <row r="1123" ht="16.5" hidden="1" customHeight="1" spans="1:2">
      <c r="A1123" s="252" t="s">
        <v>981</v>
      </c>
      <c r="B1123" s="460"/>
    </row>
    <row r="1124" ht="16.5" hidden="1" customHeight="1" spans="1:2">
      <c r="A1124" s="252" t="s">
        <v>982</v>
      </c>
      <c r="B1124" s="460"/>
    </row>
    <row r="1125" ht="16.5" hidden="1" customHeight="1" spans="1:2">
      <c r="A1125" s="251" t="s">
        <v>983</v>
      </c>
      <c r="B1125" s="460"/>
    </row>
    <row r="1126" ht="16.5" hidden="1" customHeight="1" spans="1:2">
      <c r="A1126" s="252" t="s">
        <v>984</v>
      </c>
      <c r="B1126" s="460"/>
    </row>
    <row r="1127" ht="16.5" hidden="1" customHeight="1" spans="1:2">
      <c r="A1127" s="252" t="s">
        <v>938</v>
      </c>
      <c r="B1127" s="460"/>
    </row>
    <row r="1128" ht="16.5" hidden="1" customHeight="1" spans="1:2">
      <c r="A1128" s="252" t="s">
        <v>985</v>
      </c>
      <c r="B1128" s="460"/>
    </row>
    <row r="1129" ht="16.5" hidden="1" customHeight="1" spans="1:2">
      <c r="A1129" s="252" t="s">
        <v>986</v>
      </c>
      <c r="B1129" s="460"/>
    </row>
    <row r="1130" ht="16.5" hidden="1" customHeight="1" spans="1:2">
      <c r="A1130" s="252" t="s">
        <v>987</v>
      </c>
      <c r="B1130" s="460"/>
    </row>
    <row r="1131" ht="16.5" hidden="1" customHeight="1" spans="1:2">
      <c r="A1131" s="252" t="s">
        <v>988</v>
      </c>
      <c r="B1131" s="460"/>
    </row>
    <row r="1132" ht="16.5" hidden="1" customHeight="1" spans="1:2">
      <c r="A1132" s="252" t="s">
        <v>989</v>
      </c>
      <c r="B1132" s="460"/>
    </row>
    <row r="1133" ht="16.5" hidden="1" customHeight="1" spans="1:2">
      <c r="A1133" s="252" t="s">
        <v>990</v>
      </c>
      <c r="B1133" s="460"/>
    </row>
    <row r="1134" ht="16.5" hidden="1" customHeight="1" spans="1:2">
      <c r="A1134" s="251" t="s">
        <v>991</v>
      </c>
      <c r="B1134" s="460"/>
    </row>
    <row r="1135" ht="16.5" hidden="1" customHeight="1" spans="1:2">
      <c r="A1135" s="252" t="s">
        <v>910</v>
      </c>
      <c r="B1135" s="460"/>
    </row>
    <row r="1136" ht="16.5" hidden="1" customHeight="1" spans="1:2">
      <c r="A1136" s="252" t="s">
        <v>992</v>
      </c>
      <c r="B1136" s="460"/>
    </row>
    <row r="1137" ht="16.5" hidden="1" customHeight="1" spans="1:2">
      <c r="A1137" s="251" t="s">
        <v>993</v>
      </c>
      <c r="B1137" s="460"/>
    </row>
    <row r="1138" ht="16.5" hidden="1" customHeight="1" spans="1:2">
      <c r="A1138" s="252" t="s">
        <v>910</v>
      </c>
      <c r="B1138" s="460"/>
    </row>
    <row r="1139" ht="16.5" hidden="1" customHeight="1" spans="1:2">
      <c r="A1139" s="252" t="s">
        <v>994</v>
      </c>
      <c r="B1139" s="460"/>
    </row>
    <row r="1140" ht="16.5" hidden="1" customHeight="1" spans="1:2">
      <c r="A1140" s="251" t="s">
        <v>995</v>
      </c>
      <c r="B1140" s="460"/>
    </row>
    <row r="1141" ht="16.5" hidden="1" customHeight="1" spans="1:2">
      <c r="A1141" s="251" t="s">
        <v>996</v>
      </c>
      <c r="B1141" s="460"/>
    </row>
    <row r="1142" ht="16.5" hidden="1" customHeight="1" spans="1:2">
      <c r="A1142" s="252" t="s">
        <v>917</v>
      </c>
      <c r="B1142" s="460"/>
    </row>
    <row r="1143" ht="16.5" hidden="1" customHeight="1" spans="1:2">
      <c r="A1143" s="252" t="s">
        <v>965</v>
      </c>
      <c r="B1143" s="460"/>
    </row>
    <row r="1144" ht="16.5" hidden="1" customHeight="1" spans="1:2">
      <c r="A1144" s="252" t="s">
        <v>997</v>
      </c>
      <c r="B1144" s="460"/>
    </row>
    <row r="1145" ht="16.5" hidden="1" customHeight="1" spans="1:2">
      <c r="A1145" s="251" t="s">
        <v>998</v>
      </c>
      <c r="B1145" s="460"/>
    </row>
    <row r="1146" ht="16.5" hidden="1" customHeight="1" spans="1:2">
      <c r="A1146" s="252" t="s">
        <v>999</v>
      </c>
      <c r="B1146" s="460"/>
    </row>
    <row r="1147" ht="16.5" hidden="1" customHeight="1" spans="1:2">
      <c r="A1147" s="252" t="s">
        <v>998</v>
      </c>
      <c r="B1147" s="460"/>
    </row>
    <row r="1148" ht="16.5" hidden="1" customHeight="1" spans="1:2">
      <c r="A1148" s="249" t="s">
        <v>101</v>
      </c>
      <c r="B1148" s="460"/>
    </row>
    <row r="1149" ht="16.5" hidden="1" customHeight="1" spans="1:2">
      <c r="A1149" s="251" t="s">
        <v>1000</v>
      </c>
      <c r="B1149" s="460"/>
    </row>
    <row r="1150" ht="16.5" hidden="1" customHeight="1" spans="1:2">
      <c r="A1150" s="252" t="s">
        <v>152</v>
      </c>
      <c r="B1150" s="460"/>
    </row>
    <row r="1151" ht="16.5" hidden="1" customHeight="1" spans="1:2">
      <c r="A1151" s="252" t="s">
        <v>153</v>
      </c>
      <c r="B1151" s="460"/>
    </row>
    <row r="1152" ht="16.5" hidden="1" customHeight="1" spans="1:2">
      <c r="A1152" s="252" t="s">
        <v>154</v>
      </c>
      <c r="B1152" s="460"/>
    </row>
    <row r="1153" ht="16.5" hidden="1" customHeight="1" spans="1:2">
      <c r="A1153" s="252" t="s">
        <v>1001</v>
      </c>
      <c r="B1153" s="460"/>
    </row>
    <row r="1154" ht="16.5" hidden="1" customHeight="1" spans="1:2">
      <c r="A1154" s="252" t="s">
        <v>1002</v>
      </c>
      <c r="B1154" s="460"/>
    </row>
    <row r="1155" ht="16.5" hidden="1" customHeight="1" spans="1:2">
      <c r="A1155" s="252" t="s">
        <v>1003</v>
      </c>
      <c r="B1155" s="460"/>
    </row>
    <row r="1156" ht="16.5" hidden="1" customHeight="1" spans="1:2">
      <c r="A1156" s="252" t="s">
        <v>1004</v>
      </c>
      <c r="B1156" s="460"/>
    </row>
    <row r="1157" ht="16.5" hidden="1" customHeight="1" spans="1:2">
      <c r="A1157" s="252" t="s">
        <v>1005</v>
      </c>
      <c r="B1157" s="460"/>
    </row>
    <row r="1158" ht="16.5" hidden="1" customHeight="1" spans="1:2">
      <c r="A1158" s="252" t="s">
        <v>1006</v>
      </c>
      <c r="B1158" s="460"/>
    </row>
    <row r="1159" ht="16.5" hidden="1" customHeight="1" spans="1:2">
      <c r="A1159" s="251" t="s">
        <v>1007</v>
      </c>
      <c r="B1159" s="460"/>
    </row>
    <row r="1160" ht="16.5" hidden="1" customHeight="1" spans="1:2">
      <c r="A1160" s="252" t="s">
        <v>152</v>
      </c>
      <c r="B1160" s="460"/>
    </row>
    <row r="1161" ht="16.5" hidden="1" customHeight="1" spans="1:2">
      <c r="A1161" s="252" t="s">
        <v>153</v>
      </c>
      <c r="B1161" s="460"/>
    </row>
    <row r="1162" ht="16.5" hidden="1" customHeight="1" spans="1:2">
      <c r="A1162" s="252" t="s">
        <v>154</v>
      </c>
      <c r="B1162" s="460"/>
    </row>
    <row r="1163" ht="16.5" hidden="1" customHeight="1" spans="1:2">
      <c r="A1163" s="252" t="s">
        <v>1008</v>
      </c>
      <c r="B1163" s="460"/>
    </row>
    <row r="1164" ht="16.5" hidden="1" customHeight="1" spans="1:2">
      <c r="A1164" s="252" t="s">
        <v>1009</v>
      </c>
      <c r="B1164" s="460"/>
    </row>
    <row r="1165" ht="16.5" hidden="1" customHeight="1" spans="1:2">
      <c r="A1165" s="252" t="s">
        <v>1010</v>
      </c>
      <c r="B1165" s="460"/>
    </row>
    <row r="1166" ht="16.5" hidden="1" customHeight="1" spans="1:2">
      <c r="A1166" s="252" t="s">
        <v>1011</v>
      </c>
      <c r="B1166" s="460"/>
    </row>
    <row r="1167" ht="16.5" hidden="1" customHeight="1" spans="1:2">
      <c r="A1167" s="252" t="s">
        <v>1012</v>
      </c>
      <c r="B1167" s="460"/>
    </row>
    <row r="1168" ht="16.5" hidden="1" customHeight="1" spans="1:2">
      <c r="A1168" s="252" t="s">
        <v>1013</v>
      </c>
      <c r="B1168" s="460"/>
    </row>
    <row r="1169" ht="16.5" hidden="1" customHeight="1" spans="1:2">
      <c r="A1169" s="252" t="s">
        <v>1014</v>
      </c>
      <c r="B1169" s="460"/>
    </row>
    <row r="1170" ht="16.5" hidden="1" customHeight="1" spans="1:2">
      <c r="A1170" s="252" t="s">
        <v>1015</v>
      </c>
      <c r="B1170" s="460"/>
    </row>
    <row r="1171" ht="16.5" hidden="1" customHeight="1" spans="1:2">
      <c r="A1171" s="252" t="s">
        <v>1016</v>
      </c>
      <c r="B1171" s="460"/>
    </row>
    <row r="1172" ht="16.5" hidden="1" customHeight="1" spans="1:2">
      <c r="A1172" s="252" t="s">
        <v>1017</v>
      </c>
      <c r="B1172" s="460"/>
    </row>
    <row r="1173" ht="16.5" hidden="1" customHeight="1" spans="1:2">
      <c r="A1173" s="252" t="s">
        <v>1018</v>
      </c>
      <c r="B1173" s="460"/>
    </row>
    <row r="1174" ht="16.5" hidden="1" customHeight="1" spans="1:2">
      <c r="A1174" s="252" t="s">
        <v>1019</v>
      </c>
      <c r="B1174" s="460"/>
    </row>
    <row r="1175" ht="16.5" hidden="1" customHeight="1" spans="1:2">
      <c r="A1175" s="251" t="s">
        <v>1020</v>
      </c>
      <c r="B1175" s="460"/>
    </row>
    <row r="1176" ht="16.5" hidden="1" customHeight="1" spans="1:2">
      <c r="A1176" s="252" t="s">
        <v>152</v>
      </c>
      <c r="B1176" s="460"/>
    </row>
    <row r="1177" ht="16.5" hidden="1" customHeight="1" spans="1:2">
      <c r="A1177" s="252" t="s">
        <v>153</v>
      </c>
      <c r="B1177" s="460"/>
    </row>
    <row r="1178" ht="16.5" hidden="1" customHeight="1" spans="1:2">
      <c r="A1178" s="252" t="s">
        <v>154</v>
      </c>
      <c r="B1178" s="460"/>
    </row>
    <row r="1179" ht="16.5" hidden="1" customHeight="1" spans="1:2">
      <c r="A1179" s="252" t="s">
        <v>1021</v>
      </c>
      <c r="B1179" s="460"/>
    </row>
    <row r="1180" ht="16.5" hidden="1" customHeight="1" spans="1:2">
      <c r="A1180" s="251" t="s">
        <v>1022</v>
      </c>
      <c r="B1180" s="460"/>
    </row>
    <row r="1181" ht="16.5" hidden="1" customHeight="1" spans="1:2">
      <c r="A1181" s="252" t="s">
        <v>152</v>
      </c>
      <c r="B1181" s="460"/>
    </row>
    <row r="1182" ht="16.5" hidden="1" customHeight="1" spans="1:2">
      <c r="A1182" s="252" t="s">
        <v>153</v>
      </c>
      <c r="B1182" s="460"/>
    </row>
    <row r="1183" ht="16.5" hidden="1" customHeight="1" spans="1:2">
      <c r="A1183" s="252" t="s">
        <v>154</v>
      </c>
      <c r="B1183" s="460"/>
    </row>
    <row r="1184" ht="16.5" hidden="1" customHeight="1" spans="1:2">
      <c r="A1184" s="252" t="s">
        <v>1023</v>
      </c>
      <c r="B1184" s="460"/>
    </row>
    <row r="1185" ht="16.5" hidden="1" customHeight="1" spans="1:2">
      <c r="A1185" s="252" t="s">
        <v>1024</v>
      </c>
      <c r="B1185" s="460"/>
    </row>
    <row r="1186" ht="16.5" hidden="1" customHeight="1" spans="1:2">
      <c r="A1186" s="252" t="s">
        <v>1025</v>
      </c>
      <c r="B1186" s="460"/>
    </row>
    <row r="1187" ht="16.5" hidden="1" customHeight="1" spans="1:2">
      <c r="A1187" s="252" t="s">
        <v>1026</v>
      </c>
      <c r="B1187" s="460"/>
    </row>
    <row r="1188" ht="16.5" hidden="1" customHeight="1" spans="1:2">
      <c r="A1188" s="252" t="s">
        <v>1027</v>
      </c>
      <c r="B1188" s="460"/>
    </row>
    <row r="1189" ht="16.5" hidden="1" customHeight="1" spans="1:2">
      <c r="A1189" s="252" t="s">
        <v>1028</v>
      </c>
      <c r="B1189" s="460"/>
    </row>
    <row r="1190" ht="16.5" hidden="1" customHeight="1" spans="1:2">
      <c r="A1190" s="252" t="s">
        <v>1029</v>
      </c>
      <c r="B1190" s="460"/>
    </row>
    <row r="1191" ht="16.5" hidden="1" customHeight="1" spans="1:2">
      <c r="A1191" s="252" t="s">
        <v>934</v>
      </c>
      <c r="B1191" s="460"/>
    </row>
    <row r="1192" ht="16.5" hidden="1" customHeight="1" spans="1:2">
      <c r="A1192" s="252" t="s">
        <v>1030</v>
      </c>
      <c r="B1192" s="460"/>
    </row>
    <row r="1193" ht="16.5" hidden="1" customHeight="1" spans="1:2">
      <c r="A1193" s="252" t="s">
        <v>1031</v>
      </c>
      <c r="B1193" s="460"/>
    </row>
    <row r="1194" ht="16.5" hidden="1" customHeight="1" spans="1:2">
      <c r="A1194" s="251" t="s">
        <v>1032</v>
      </c>
      <c r="B1194" s="460"/>
    </row>
    <row r="1195" ht="16.5" hidden="1" customHeight="1" spans="1:2">
      <c r="A1195" s="252" t="s">
        <v>152</v>
      </c>
      <c r="B1195" s="460"/>
    </row>
    <row r="1196" ht="16.5" hidden="1" customHeight="1" spans="1:2">
      <c r="A1196" s="252" t="s">
        <v>153</v>
      </c>
      <c r="B1196" s="460"/>
    </row>
    <row r="1197" ht="16.5" hidden="1" customHeight="1" spans="1:2">
      <c r="A1197" s="252" t="s">
        <v>154</v>
      </c>
      <c r="B1197" s="460"/>
    </row>
    <row r="1198" ht="16.5" hidden="1" customHeight="1" spans="1:2">
      <c r="A1198" s="252" t="s">
        <v>1033</v>
      </c>
      <c r="B1198" s="460"/>
    </row>
    <row r="1199" ht="16.5" hidden="1" customHeight="1" spans="1:2">
      <c r="A1199" s="252" t="s">
        <v>1034</v>
      </c>
      <c r="B1199" s="460"/>
    </row>
    <row r="1200" ht="16.5" hidden="1" customHeight="1" spans="1:2">
      <c r="A1200" s="252" t="s">
        <v>1035</v>
      </c>
      <c r="B1200" s="460"/>
    </row>
    <row r="1201" ht="16.5" hidden="1" customHeight="1" spans="1:2">
      <c r="A1201" s="251" t="s">
        <v>1036</v>
      </c>
      <c r="B1201" s="460"/>
    </row>
    <row r="1202" ht="16.5" hidden="1" customHeight="1" spans="1:2">
      <c r="A1202" s="252" t="s">
        <v>152</v>
      </c>
      <c r="B1202" s="460"/>
    </row>
    <row r="1203" ht="16.5" hidden="1" customHeight="1" spans="1:2">
      <c r="A1203" s="252" t="s">
        <v>153</v>
      </c>
      <c r="B1203" s="460"/>
    </row>
    <row r="1204" ht="16.5" hidden="1" customHeight="1" spans="1:2">
      <c r="A1204" s="252" t="s">
        <v>154</v>
      </c>
      <c r="B1204" s="460"/>
    </row>
    <row r="1205" ht="16.5" hidden="1" customHeight="1" spans="1:2">
      <c r="A1205" s="252" t="s">
        <v>1037</v>
      </c>
      <c r="B1205" s="460"/>
    </row>
    <row r="1206" ht="16.5" hidden="1" customHeight="1" spans="1:2">
      <c r="A1206" s="252" t="s">
        <v>1038</v>
      </c>
      <c r="B1206" s="460"/>
    </row>
    <row r="1207" ht="16.5" hidden="1" customHeight="1" spans="1:2">
      <c r="A1207" s="252" t="s">
        <v>1039</v>
      </c>
      <c r="B1207" s="460"/>
    </row>
    <row r="1208" ht="16.5" hidden="1" customHeight="1" spans="1:2">
      <c r="A1208" s="251" t="s">
        <v>1040</v>
      </c>
      <c r="B1208" s="460"/>
    </row>
    <row r="1209" ht="16.5" hidden="1" customHeight="1" spans="1:2">
      <c r="A1209" s="252" t="s">
        <v>1041</v>
      </c>
      <c r="B1209" s="460"/>
    </row>
    <row r="1210" ht="16.5" hidden="1" customHeight="1" spans="1:2">
      <c r="A1210" s="252" t="s">
        <v>1042</v>
      </c>
      <c r="B1210" s="460"/>
    </row>
    <row r="1211" ht="16.5" hidden="1" customHeight="1" spans="1:2">
      <c r="A1211" s="252" t="s">
        <v>1043</v>
      </c>
      <c r="B1211" s="460"/>
    </row>
    <row r="1212" ht="16.5" hidden="1" customHeight="1" spans="1:2">
      <c r="A1212" s="251" t="s">
        <v>1044</v>
      </c>
      <c r="B1212" s="460"/>
    </row>
    <row r="1213" ht="16.5" hidden="1" customHeight="1" spans="1:2">
      <c r="A1213" s="252" t="s">
        <v>1045</v>
      </c>
      <c r="B1213" s="460"/>
    </row>
    <row r="1214" ht="16.5" hidden="1" customHeight="1" spans="1:2">
      <c r="A1214" s="252" t="s">
        <v>1046</v>
      </c>
      <c r="B1214" s="460"/>
    </row>
    <row r="1215" ht="16.5" hidden="1" customHeight="1" spans="1:2">
      <c r="A1215" s="252" t="s">
        <v>1047</v>
      </c>
      <c r="B1215" s="460"/>
    </row>
    <row r="1216" ht="16.5" hidden="1" customHeight="1" spans="1:2">
      <c r="A1216" s="252" t="s">
        <v>1048</v>
      </c>
      <c r="B1216" s="460"/>
    </row>
    <row r="1217" ht="16.5" hidden="1" customHeight="1" spans="1:2">
      <c r="A1217" s="252" t="s">
        <v>1044</v>
      </c>
      <c r="B1217" s="460"/>
    </row>
    <row r="1218" ht="16.5" hidden="1" customHeight="1" spans="1:2">
      <c r="A1218" s="249" t="s">
        <v>102</v>
      </c>
      <c r="B1218" s="460"/>
    </row>
    <row r="1219" ht="16.5" hidden="1" customHeight="1" spans="1:2">
      <c r="A1219" s="251" t="s">
        <v>1049</v>
      </c>
      <c r="B1219" s="460"/>
    </row>
    <row r="1220" ht="16.5" hidden="1" customHeight="1" spans="1:2">
      <c r="A1220" s="252" t="s">
        <v>152</v>
      </c>
      <c r="B1220" s="460"/>
    </row>
    <row r="1221" ht="16.5" hidden="1" customHeight="1" spans="1:2">
      <c r="A1221" s="252" t="s">
        <v>153</v>
      </c>
      <c r="B1221" s="460"/>
    </row>
    <row r="1222" ht="16.5" hidden="1" customHeight="1" spans="1:2">
      <c r="A1222" s="252" t="s">
        <v>154</v>
      </c>
      <c r="B1222" s="460"/>
    </row>
    <row r="1223" ht="16.5" hidden="1" customHeight="1" spans="1:2">
      <c r="A1223" s="252" t="s">
        <v>1050</v>
      </c>
      <c r="B1223" s="460"/>
    </row>
    <row r="1224" ht="16.5" hidden="1" customHeight="1" spans="1:2">
      <c r="A1224" s="252" t="s">
        <v>1051</v>
      </c>
      <c r="B1224" s="460"/>
    </row>
    <row r="1225" ht="16.5" hidden="1" customHeight="1" spans="1:2">
      <c r="A1225" s="252" t="s">
        <v>1052</v>
      </c>
      <c r="B1225" s="460"/>
    </row>
    <row r="1226" ht="16.5" hidden="1" customHeight="1" spans="1:2">
      <c r="A1226" s="252" t="s">
        <v>1053</v>
      </c>
      <c r="B1226" s="460"/>
    </row>
    <row r="1227" ht="16.5" hidden="1" customHeight="1" spans="1:2">
      <c r="A1227" s="252" t="s">
        <v>161</v>
      </c>
      <c r="B1227" s="460"/>
    </row>
    <row r="1228" ht="16.5" hidden="1" customHeight="1" spans="1:2">
      <c r="A1228" s="252" t="s">
        <v>1054</v>
      </c>
      <c r="B1228" s="460"/>
    </row>
    <row r="1229" ht="16.5" hidden="1" customHeight="1" spans="1:2">
      <c r="A1229" s="251" t="s">
        <v>1055</v>
      </c>
      <c r="B1229" s="460"/>
    </row>
    <row r="1230" ht="16.5" hidden="1" customHeight="1" spans="1:2">
      <c r="A1230" s="252" t="s">
        <v>152</v>
      </c>
      <c r="B1230" s="460"/>
    </row>
    <row r="1231" ht="16.5" hidden="1" customHeight="1" spans="1:2">
      <c r="A1231" s="252" t="s">
        <v>153</v>
      </c>
      <c r="B1231" s="460"/>
    </row>
    <row r="1232" ht="16.5" hidden="1" customHeight="1" spans="1:2">
      <c r="A1232" s="252" t="s">
        <v>154</v>
      </c>
      <c r="B1232" s="460"/>
    </row>
    <row r="1233" ht="16.5" hidden="1" customHeight="1" spans="1:2">
      <c r="A1233" s="252" t="s">
        <v>1056</v>
      </c>
      <c r="B1233" s="460"/>
    </row>
    <row r="1234" ht="16.5" hidden="1" customHeight="1" spans="1:2">
      <c r="A1234" s="252" t="s">
        <v>1057</v>
      </c>
      <c r="B1234" s="460"/>
    </row>
    <row r="1235" ht="16.5" hidden="1" customHeight="1" spans="1:2">
      <c r="A1235" s="251" t="s">
        <v>1058</v>
      </c>
      <c r="B1235" s="460"/>
    </row>
    <row r="1236" ht="16.5" hidden="1" customHeight="1" spans="1:2">
      <c r="A1236" s="252" t="s">
        <v>1059</v>
      </c>
      <c r="B1236" s="460"/>
    </row>
    <row r="1237" ht="16.5" hidden="1" customHeight="1" spans="1:2">
      <c r="A1237" s="252" t="s">
        <v>1058</v>
      </c>
      <c r="B1237" s="460"/>
    </row>
    <row r="1238" ht="16.5" hidden="1" customHeight="1" spans="1:2">
      <c r="A1238" s="249" t="s">
        <v>103</v>
      </c>
      <c r="B1238" s="460"/>
    </row>
    <row r="1239" ht="16.5" hidden="1" customHeight="1" spans="1:2">
      <c r="A1239" s="251" t="s">
        <v>1060</v>
      </c>
      <c r="B1239" s="460"/>
    </row>
    <row r="1240" ht="16.5" hidden="1" customHeight="1" spans="1:2">
      <c r="A1240" s="252" t="s">
        <v>152</v>
      </c>
      <c r="B1240" s="460"/>
    </row>
    <row r="1241" ht="16.5" hidden="1" customHeight="1" spans="1:2">
      <c r="A1241" s="252" t="s">
        <v>153</v>
      </c>
      <c r="B1241" s="460"/>
    </row>
    <row r="1242" ht="16.5" hidden="1" customHeight="1" spans="1:2">
      <c r="A1242" s="252" t="s">
        <v>154</v>
      </c>
      <c r="B1242" s="460"/>
    </row>
    <row r="1243" ht="16.5" hidden="1" customHeight="1" spans="1:2">
      <c r="A1243" s="252" t="s">
        <v>1061</v>
      </c>
      <c r="B1243" s="460"/>
    </row>
    <row r="1244" ht="16.5" hidden="1" customHeight="1" spans="1:2">
      <c r="A1244" s="252" t="s">
        <v>161</v>
      </c>
      <c r="B1244" s="460"/>
    </row>
    <row r="1245" ht="16.5" hidden="1" customHeight="1" spans="1:2">
      <c r="A1245" s="252" t="s">
        <v>1062</v>
      </c>
      <c r="B1245" s="460"/>
    </row>
    <row r="1246" ht="16.5" hidden="1" customHeight="1" spans="1:2">
      <c r="A1246" s="251" t="s">
        <v>1063</v>
      </c>
      <c r="B1246" s="460"/>
    </row>
    <row r="1247" ht="16.5" hidden="1" customHeight="1" spans="1:2">
      <c r="A1247" s="252" t="s">
        <v>1064</v>
      </c>
      <c r="B1247" s="460"/>
    </row>
    <row r="1248" ht="16.5" hidden="1" customHeight="1" spans="1:2">
      <c r="A1248" s="252" t="s">
        <v>1065</v>
      </c>
      <c r="B1248" s="460"/>
    </row>
    <row r="1249" ht="16.5" hidden="1" customHeight="1" spans="1:2">
      <c r="A1249" s="252" t="s">
        <v>1066</v>
      </c>
      <c r="B1249" s="460"/>
    </row>
    <row r="1250" ht="16.5" hidden="1" customHeight="1" spans="1:2">
      <c r="A1250" s="252" t="s">
        <v>1067</v>
      </c>
      <c r="B1250" s="460"/>
    </row>
    <row r="1251" ht="16.5" hidden="1" customHeight="1" spans="1:2">
      <c r="A1251" s="252" t="s">
        <v>1068</v>
      </c>
      <c r="B1251" s="460"/>
    </row>
    <row r="1252" ht="16.5" hidden="1" customHeight="1" spans="1:2">
      <c r="A1252" s="252" t="s">
        <v>1069</v>
      </c>
      <c r="B1252" s="460"/>
    </row>
    <row r="1253" ht="16.5" hidden="1" customHeight="1" spans="1:2">
      <c r="A1253" s="252" t="s">
        <v>1070</v>
      </c>
      <c r="B1253" s="460"/>
    </row>
    <row r="1254" ht="16.5" hidden="1" customHeight="1" spans="1:2">
      <c r="A1254" s="252" t="s">
        <v>1071</v>
      </c>
      <c r="B1254" s="460"/>
    </row>
    <row r="1255" ht="16.5" hidden="1" customHeight="1" spans="1:2">
      <c r="A1255" s="252" t="s">
        <v>1072</v>
      </c>
      <c r="B1255" s="460"/>
    </row>
    <row r="1256" ht="16.5" hidden="1" customHeight="1" spans="1:2">
      <c r="A1256" s="251" t="s">
        <v>1073</v>
      </c>
      <c r="B1256" s="460"/>
    </row>
    <row r="1257" ht="16.5" hidden="1" customHeight="1" spans="1:2">
      <c r="A1257" s="252" t="s">
        <v>1074</v>
      </c>
      <c r="B1257" s="460"/>
    </row>
    <row r="1258" ht="16.5" hidden="1" customHeight="1" spans="1:2">
      <c r="A1258" s="252" t="s">
        <v>1075</v>
      </c>
      <c r="B1258" s="460"/>
    </row>
    <row r="1259" ht="16.5" hidden="1" customHeight="1" spans="1:2">
      <c r="A1259" s="252" t="s">
        <v>1076</v>
      </c>
      <c r="B1259" s="460"/>
    </row>
    <row r="1260" ht="16.5" hidden="1" customHeight="1" spans="1:2">
      <c r="A1260" s="252" t="s">
        <v>1077</v>
      </c>
      <c r="B1260" s="460"/>
    </row>
    <row r="1261" ht="16.5" hidden="1" customHeight="1" spans="1:2">
      <c r="A1261" s="252" t="s">
        <v>1078</v>
      </c>
      <c r="B1261" s="460"/>
    </row>
    <row r="1262" ht="16.5" hidden="1" customHeight="1" spans="1:2">
      <c r="A1262" s="251" t="s">
        <v>1079</v>
      </c>
      <c r="B1262" s="460"/>
    </row>
    <row r="1263" ht="16.5" hidden="1" customHeight="1" spans="1:2">
      <c r="A1263" s="252" t="s">
        <v>1080</v>
      </c>
      <c r="B1263" s="460"/>
    </row>
    <row r="1264" ht="16.5" hidden="1" customHeight="1" spans="1:2">
      <c r="A1264" s="252" t="s">
        <v>1081</v>
      </c>
      <c r="B1264" s="460"/>
    </row>
    <row r="1265" ht="16.5" hidden="1" customHeight="1" spans="1:2">
      <c r="A1265" s="252" t="s">
        <v>1082</v>
      </c>
      <c r="B1265" s="460"/>
    </row>
    <row r="1266" ht="16.5" hidden="1" customHeight="1" spans="1:2">
      <c r="A1266" s="252" t="s">
        <v>1083</v>
      </c>
      <c r="B1266" s="460"/>
    </row>
    <row r="1267" ht="16.5" hidden="1" customHeight="1" spans="1:2">
      <c r="A1267" s="251" t="s">
        <v>1084</v>
      </c>
      <c r="B1267" s="460"/>
    </row>
    <row r="1268" ht="16.5" hidden="1" customHeight="1" spans="1:2">
      <c r="A1268" s="252" t="s">
        <v>1084</v>
      </c>
      <c r="B1268" s="460"/>
    </row>
    <row r="1269" ht="16.5" hidden="1" customHeight="1" spans="1:2">
      <c r="A1269" s="249" t="s">
        <v>105</v>
      </c>
      <c r="B1269" s="460"/>
    </row>
    <row r="1270" ht="16.5" hidden="1" customHeight="1" spans="1:2">
      <c r="A1270" s="251" t="s">
        <v>1085</v>
      </c>
      <c r="B1270" s="460"/>
    </row>
    <row r="1271" ht="16.5" hidden="1" customHeight="1" spans="1:2">
      <c r="A1271" s="251" t="s">
        <v>1086</v>
      </c>
      <c r="B1271" s="460"/>
    </row>
    <row r="1272" ht="16.5" hidden="1" customHeight="1" spans="1:2">
      <c r="A1272" s="251" t="s">
        <v>1087</v>
      </c>
      <c r="B1272" s="460"/>
    </row>
    <row r="1273" ht="16.5" hidden="1" customHeight="1" spans="1:2">
      <c r="A1273" s="251" t="s">
        <v>1088</v>
      </c>
      <c r="B1273" s="460"/>
    </row>
    <row r="1274" ht="16.5" hidden="1" customHeight="1" spans="1:2">
      <c r="A1274" s="251" t="s">
        <v>1089</v>
      </c>
      <c r="B1274" s="460"/>
    </row>
    <row r="1275" ht="16.5" hidden="1" customHeight="1" spans="1:2">
      <c r="A1275" s="251" t="s">
        <v>790</v>
      </c>
      <c r="B1275" s="460"/>
    </row>
    <row r="1276" ht="16.5" hidden="1" customHeight="1" spans="1:2">
      <c r="A1276" s="251" t="s">
        <v>1090</v>
      </c>
      <c r="B1276" s="460"/>
    </row>
    <row r="1277" ht="16.5" hidden="1" customHeight="1" spans="1:2">
      <c r="A1277" s="251" t="s">
        <v>1091</v>
      </c>
      <c r="B1277" s="460"/>
    </row>
    <row r="1278" ht="16.5" hidden="1" customHeight="1" spans="1:2">
      <c r="A1278" s="251" t="s">
        <v>56</v>
      </c>
      <c r="B1278" s="460"/>
    </row>
    <row r="1279" ht="16.5" hidden="1" customHeight="1" spans="1:2">
      <c r="A1279" s="249" t="s">
        <v>107</v>
      </c>
      <c r="B1279" s="460"/>
    </row>
    <row r="1280" ht="16.5" hidden="1" customHeight="1" spans="1:2">
      <c r="A1280" s="251" t="s">
        <v>1092</v>
      </c>
      <c r="B1280" s="460"/>
    </row>
    <row r="1281" ht="16.5" hidden="1" customHeight="1" spans="1:2">
      <c r="A1281" s="252" t="s">
        <v>152</v>
      </c>
      <c r="B1281" s="460"/>
    </row>
    <row r="1282" ht="16.5" hidden="1" customHeight="1" spans="1:2">
      <c r="A1282" s="252" t="s">
        <v>153</v>
      </c>
      <c r="B1282" s="460"/>
    </row>
    <row r="1283" ht="16.5" hidden="1" customHeight="1" spans="1:2">
      <c r="A1283" s="252" t="s">
        <v>154</v>
      </c>
      <c r="B1283" s="460"/>
    </row>
    <row r="1284" ht="16.5" hidden="1" customHeight="1" spans="1:2">
      <c r="A1284" s="252" t="s">
        <v>1093</v>
      </c>
      <c r="B1284" s="460"/>
    </row>
    <row r="1285" ht="16.5" hidden="1" customHeight="1" spans="1:2">
      <c r="A1285" s="252" t="s">
        <v>1094</v>
      </c>
      <c r="B1285" s="460"/>
    </row>
    <row r="1286" ht="16.5" hidden="1" customHeight="1" spans="1:2">
      <c r="A1286" s="252" t="s">
        <v>1095</v>
      </c>
      <c r="B1286" s="460"/>
    </row>
    <row r="1287" ht="16.5" hidden="1" customHeight="1" spans="1:2">
      <c r="A1287" s="252" t="s">
        <v>1096</v>
      </c>
      <c r="B1287" s="460"/>
    </row>
    <row r="1288" ht="16.5" hidden="1" customHeight="1" spans="1:2">
      <c r="A1288" s="252" t="s">
        <v>1097</v>
      </c>
      <c r="B1288" s="460"/>
    </row>
    <row r="1289" ht="16.5" hidden="1" customHeight="1" spans="1:2">
      <c r="A1289" s="252" t="s">
        <v>1098</v>
      </c>
      <c r="B1289" s="460"/>
    </row>
    <row r="1290" ht="16.5" hidden="1" customHeight="1" spans="1:2">
      <c r="A1290" s="252" t="s">
        <v>1099</v>
      </c>
      <c r="B1290" s="460"/>
    </row>
    <row r="1291" ht="16.5" hidden="1" customHeight="1" spans="1:2">
      <c r="A1291" s="252" t="s">
        <v>1100</v>
      </c>
      <c r="B1291" s="460"/>
    </row>
    <row r="1292" ht="16.5" hidden="1" customHeight="1" spans="1:2">
      <c r="A1292" s="252" t="s">
        <v>1101</v>
      </c>
      <c r="B1292" s="460"/>
    </row>
    <row r="1293" ht="16.5" hidden="1" customHeight="1" spans="1:2">
      <c r="A1293" s="252" t="s">
        <v>1102</v>
      </c>
      <c r="B1293" s="460"/>
    </row>
    <row r="1294" ht="16.5" hidden="1" customHeight="1" spans="1:2">
      <c r="A1294" s="252" t="s">
        <v>1103</v>
      </c>
      <c r="B1294" s="460"/>
    </row>
    <row r="1295" ht="16.5" hidden="1" customHeight="1" spans="1:2">
      <c r="A1295" s="252" t="s">
        <v>1104</v>
      </c>
      <c r="B1295" s="460"/>
    </row>
    <row r="1296" ht="16.5" hidden="1" customHeight="1" spans="1:2">
      <c r="A1296" s="252" t="s">
        <v>1105</v>
      </c>
      <c r="B1296" s="460"/>
    </row>
    <row r="1297" ht="16.5" hidden="1" customHeight="1" spans="1:2">
      <c r="A1297" s="252" t="s">
        <v>161</v>
      </c>
      <c r="B1297" s="460"/>
    </row>
    <row r="1298" ht="16.5" hidden="1" customHeight="1" spans="1:2">
      <c r="A1298" s="252" t="s">
        <v>1106</v>
      </c>
      <c r="B1298" s="460"/>
    </row>
    <row r="1299" ht="16.5" hidden="1" customHeight="1" spans="1:2">
      <c r="A1299" s="251" t="s">
        <v>1107</v>
      </c>
      <c r="B1299" s="460"/>
    </row>
    <row r="1300" ht="16.5" hidden="1" customHeight="1" spans="1:2">
      <c r="A1300" s="252" t="s">
        <v>152</v>
      </c>
      <c r="B1300" s="460"/>
    </row>
    <row r="1301" ht="16.5" hidden="1" customHeight="1" spans="1:2">
      <c r="A1301" s="252" t="s">
        <v>153</v>
      </c>
      <c r="B1301" s="460"/>
    </row>
    <row r="1302" ht="16.5" hidden="1" customHeight="1" spans="1:2">
      <c r="A1302" s="252" t="s">
        <v>154</v>
      </c>
      <c r="B1302" s="460"/>
    </row>
    <row r="1303" ht="16.5" hidden="1" customHeight="1" spans="1:2">
      <c r="A1303" s="252" t="s">
        <v>1108</v>
      </c>
      <c r="B1303" s="460"/>
    </row>
    <row r="1304" ht="16.5" hidden="1" customHeight="1" spans="1:2">
      <c r="A1304" s="252" t="s">
        <v>1109</v>
      </c>
      <c r="B1304" s="460"/>
    </row>
    <row r="1305" ht="16.5" hidden="1" customHeight="1" spans="1:2">
      <c r="A1305" s="252" t="s">
        <v>1110</v>
      </c>
      <c r="B1305" s="460"/>
    </row>
    <row r="1306" ht="16.5" hidden="1" customHeight="1" spans="1:2">
      <c r="A1306" s="252" t="s">
        <v>1111</v>
      </c>
      <c r="B1306" s="460"/>
    </row>
    <row r="1307" ht="16.5" hidden="1" customHeight="1" spans="1:2">
      <c r="A1307" s="252" t="s">
        <v>1112</v>
      </c>
      <c r="B1307" s="460"/>
    </row>
    <row r="1308" ht="16.5" hidden="1" customHeight="1" spans="1:2">
      <c r="A1308" s="252" t="s">
        <v>1113</v>
      </c>
      <c r="B1308" s="460"/>
    </row>
    <row r="1309" ht="16.5" hidden="1" customHeight="1" spans="1:2">
      <c r="A1309" s="252" t="s">
        <v>1114</v>
      </c>
      <c r="B1309" s="460"/>
    </row>
    <row r="1310" ht="16.5" hidden="1" customHeight="1" spans="1:2">
      <c r="A1310" s="252" t="s">
        <v>1115</v>
      </c>
      <c r="B1310" s="460"/>
    </row>
    <row r="1311" ht="16.5" hidden="1" customHeight="1" spans="1:2">
      <c r="A1311" s="252" t="s">
        <v>1116</v>
      </c>
      <c r="B1311" s="460"/>
    </row>
    <row r="1312" ht="16.5" hidden="1" customHeight="1" spans="1:2">
      <c r="A1312" s="252" t="s">
        <v>1117</v>
      </c>
      <c r="B1312" s="460"/>
    </row>
    <row r="1313" ht="16.5" hidden="1" customHeight="1" spans="1:2">
      <c r="A1313" s="252" t="s">
        <v>1118</v>
      </c>
      <c r="B1313" s="460"/>
    </row>
    <row r="1314" ht="16.5" hidden="1" customHeight="1" spans="1:2">
      <c r="A1314" s="252" t="s">
        <v>1119</v>
      </c>
      <c r="B1314" s="460"/>
    </row>
    <row r="1315" ht="16.5" hidden="1" customHeight="1" spans="1:2">
      <c r="A1315" s="252" t="s">
        <v>1120</v>
      </c>
      <c r="B1315" s="460"/>
    </row>
    <row r="1316" ht="16.5" hidden="1" customHeight="1" spans="1:2">
      <c r="A1316" s="252" t="s">
        <v>161</v>
      </c>
      <c r="B1316" s="460"/>
    </row>
    <row r="1317" ht="16.5" hidden="1" customHeight="1" spans="1:2">
      <c r="A1317" s="252" t="s">
        <v>1121</v>
      </c>
      <c r="B1317" s="460"/>
    </row>
    <row r="1318" ht="16.5" hidden="1" customHeight="1" spans="1:2">
      <c r="A1318" s="251" t="s">
        <v>1122</v>
      </c>
      <c r="B1318" s="460"/>
    </row>
    <row r="1319" ht="16.5" hidden="1" customHeight="1" spans="1:2">
      <c r="A1319" s="252" t="s">
        <v>152</v>
      </c>
      <c r="B1319" s="460"/>
    </row>
    <row r="1320" ht="16.5" hidden="1" customHeight="1" spans="1:2">
      <c r="A1320" s="252" t="s">
        <v>153</v>
      </c>
      <c r="B1320" s="460"/>
    </row>
    <row r="1321" ht="16.5" hidden="1" customHeight="1" spans="1:2">
      <c r="A1321" s="252" t="s">
        <v>154</v>
      </c>
      <c r="B1321" s="460"/>
    </row>
    <row r="1322" ht="16.5" hidden="1" customHeight="1" spans="1:2">
      <c r="A1322" s="252" t="s">
        <v>1123</v>
      </c>
      <c r="B1322" s="460"/>
    </row>
    <row r="1323" ht="16.5" hidden="1" customHeight="1" spans="1:2">
      <c r="A1323" s="252" t="s">
        <v>1124</v>
      </c>
      <c r="B1323" s="460"/>
    </row>
    <row r="1324" ht="16.5" hidden="1" customHeight="1" spans="1:2">
      <c r="A1324" s="252" t="s">
        <v>1125</v>
      </c>
      <c r="B1324" s="460"/>
    </row>
    <row r="1325" ht="16.5" hidden="1" customHeight="1" spans="1:2">
      <c r="A1325" s="252" t="s">
        <v>161</v>
      </c>
      <c r="B1325" s="460"/>
    </row>
    <row r="1326" ht="16.5" hidden="1" customHeight="1" spans="1:2">
      <c r="A1326" s="252" t="s">
        <v>1126</v>
      </c>
      <c r="B1326" s="460"/>
    </row>
    <row r="1327" ht="16.5" hidden="1" customHeight="1" spans="1:2">
      <c r="A1327" s="251" t="s">
        <v>1127</v>
      </c>
      <c r="B1327" s="460"/>
    </row>
    <row r="1328" ht="16.5" hidden="1" customHeight="1" spans="1:2">
      <c r="A1328" s="252" t="s">
        <v>152</v>
      </c>
      <c r="B1328" s="460"/>
    </row>
    <row r="1329" ht="16.5" hidden="1" customHeight="1" spans="1:2">
      <c r="A1329" s="252" t="s">
        <v>153</v>
      </c>
      <c r="B1329" s="460"/>
    </row>
    <row r="1330" ht="16.5" hidden="1" customHeight="1" spans="1:2">
      <c r="A1330" s="252" t="s">
        <v>154</v>
      </c>
      <c r="B1330" s="460"/>
    </row>
    <row r="1331" ht="16.5" hidden="1" customHeight="1" spans="1:2">
      <c r="A1331" s="252" t="s">
        <v>1128</v>
      </c>
      <c r="B1331" s="460"/>
    </row>
    <row r="1332" ht="16.5" hidden="1" customHeight="1" spans="1:2">
      <c r="A1332" s="252" t="s">
        <v>1129</v>
      </c>
      <c r="B1332" s="460"/>
    </row>
    <row r="1333" ht="16.5" hidden="1" customHeight="1" spans="1:2">
      <c r="A1333" s="252" t="s">
        <v>1130</v>
      </c>
      <c r="B1333" s="460"/>
    </row>
    <row r="1334" ht="16.5" hidden="1" customHeight="1" spans="1:2">
      <c r="A1334" s="252" t="s">
        <v>1131</v>
      </c>
      <c r="B1334" s="460"/>
    </row>
    <row r="1335" ht="16.5" hidden="1" customHeight="1" spans="1:2">
      <c r="A1335" s="252" t="s">
        <v>1132</v>
      </c>
      <c r="B1335" s="460"/>
    </row>
    <row r="1336" ht="16.5" hidden="1" customHeight="1" spans="1:2">
      <c r="A1336" s="252" t="s">
        <v>1133</v>
      </c>
      <c r="B1336" s="460"/>
    </row>
    <row r="1337" ht="16.5" hidden="1" customHeight="1" spans="1:2">
      <c r="A1337" s="252" t="s">
        <v>1134</v>
      </c>
      <c r="B1337" s="460"/>
    </row>
    <row r="1338" ht="16.5" hidden="1" customHeight="1" spans="1:2">
      <c r="A1338" s="252" t="s">
        <v>1135</v>
      </c>
      <c r="B1338" s="460"/>
    </row>
    <row r="1339" ht="16.5" hidden="1" customHeight="1" spans="1:2">
      <c r="A1339" s="252" t="s">
        <v>1136</v>
      </c>
      <c r="B1339" s="460"/>
    </row>
    <row r="1340" ht="16.5" hidden="1" customHeight="1" spans="1:2">
      <c r="A1340" s="252" t="s">
        <v>1137</v>
      </c>
      <c r="B1340" s="460"/>
    </row>
    <row r="1341" ht="16.5" hidden="1" customHeight="1" spans="1:2">
      <c r="A1341" s="252" t="s">
        <v>1138</v>
      </c>
      <c r="B1341" s="460"/>
    </row>
    <row r="1342" ht="16.5" hidden="1" customHeight="1" spans="1:2">
      <c r="A1342" s="251" t="s">
        <v>1139</v>
      </c>
      <c r="B1342" s="460"/>
    </row>
    <row r="1343" ht="16.5" hidden="1" customHeight="1" spans="1:2">
      <c r="A1343" s="252" t="s">
        <v>1139</v>
      </c>
      <c r="B1343" s="460"/>
    </row>
    <row r="1344" ht="16.5" customHeight="1" spans="1:2">
      <c r="A1344" s="249" t="s">
        <v>109</v>
      </c>
      <c r="B1344" s="460">
        <f>B1345+B1354+B1358</f>
        <v>453.14</v>
      </c>
    </row>
    <row r="1345" ht="16.5" customHeight="1" spans="1:2">
      <c r="A1345" s="251" t="s">
        <v>1140</v>
      </c>
      <c r="B1345" s="460">
        <f>SUM(B1346:B1353)</f>
        <v>332.32</v>
      </c>
    </row>
    <row r="1346" ht="16.5" hidden="1" customHeight="1" spans="1:2">
      <c r="A1346" s="252" t="s">
        <v>1141</v>
      </c>
      <c r="B1346" s="460"/>
    </row>
    <row r="1347" ht="16.5" hidden="1" customHeight="1" spans="1:2">
      <c r="A1347" s="252" t="s">
        <v>1142</v>
      </c>
      <c r="B1347" s="460"/>
    </row>
    <row r="1348" ht="16.5" hidden="1" customHeight="1" spans="1:2">
      <c r="A1348" s="252" t="s">
        <v>1143</v>
      </c>
      <c r="B1348" s="460"/>
    </row>
    <row r="1349" ht="16.5" hidden="1" customHeight="1" spans="1:2">
      <c r="A1349" s="252" t="s">
        <v>1144</v>
      </c>
      <c r="B1349" s="460"/>
    </row>
    <row r="1350" ht="16.5" customHeight="1" spans="1:2">
      <c r="A1350" s="252" t="s">
        <v>1145</v>
      </c>
      <c r="B1350" s="460">
        <v>232.35</v>
      </c>
    </row>
    <row r="1351" ht="16.5" hidden="1" customHeight="1" spans="1:2">
      <c r="A1351" s="252" t="s">
        <v>1146</v>
      </c>
      <c r="B1351" s="460"/>
    </row>
    <row r="1352" ht="16.5" hidden="1" customHeight="1" spans="1:2">
      <c r="A1352" s="252" t="s">
        <v>766</v>
      </c>
      <c r="B1352" s="460"/>
    </row>
    <row r="1353" ht="16.5" customHeight="1" spans="1:2">
      <c r="A1353" s="252" t="s">
        <v>1147</v>
      </c>
      <c r="B1353" s="460">
        <v>99.97</v>
      </c>
    </row>
    <row r="1354" ht="16.5" customHeight="1" spans="1:2">
      <c r="A1354" s="251" t="s">
        <v>1148</v>
      </c>
      <c r="B1354" s="460">
        <f>SUM(B1355:B1357)</f>
        <v>120.82</v>
      </c>
    </row>
    <row r="1355" ht="16.5" customHeight="1" spans="1:2">
      <c r="A1355" s="252" t="s">
        <v>1149</v>
      </c>
      <c r="B1355" s="460">
        <v>120.82</v>
      </c>
    </row>
    <row r="1356" ht="16.5" hidden="1" customHeight="1" spans="1:2">
      <c r="A1356" s="252" t="s">
        <v>1150</v>
      </c>
      <c r="B1356" s="460"/>
    </row>
    <row r="1357" ht="16.5" hidden="1" customHeight="1" spans="1:2">
      <c r="A1357" s="252" t="s">
        <v>1151</v>
      </c>
      <c r="B1357" s="460"/>
    </row>
    <row r="1358" ht="16.5" hidden="1" customHeight="1" spans="1:2">
      <c r="A1358" s="251" t="s">
        <v>1152</v>
      </c>
      <c r="B1358" s="460"/>
    </row>
    <row r="1359" ht="16.5" hidden="1" customHeight="1" spans="1:2">
      <c r="A1359" s="252" t="s">
        <v>1153</v>
      </c>
      <c r="B1359" s="460"/>
    </row>
    <row r="1360" ht="16.5" hidden="1" customHeight="1" spans="1:2">
      <c r="A1360" s="252" t="s">
        <v>1154</v>
      </c>
      <c r="B1360" s="460"/>
    </row>
    <row r="1361" ht="16.5" hidden="1" customHeight="1" spans="1:2">
      <c r="A1361" s="252" t="s">
        <v>1155</v>
      </c>
      <c r="B1361" s="460"/>
    </row>
    <row r="1362" ht="16.5" hidden="1" customHeight="1" spans="1:2">
      <c r="A1362" s="249" t="s">
        <v>111</v>
      </c>
      <c r="B1362" s="460"/>
    </row>
    <row r="1363" ht="16.5" hidden="1" customHeight="1" spans="1:2">
      <c r="A1363" s="251" t="s">
        <v>1156</v>
      </c>
      <c r="B1363" s="460"/>
    </row>
    <row r="1364" ht="16.5" hidden="1" customHeight="1" spans="1:2">
      <c r="A1364" s="252" t="s">
        <v>152</v>
      </c>
      <c r="B1364" s="460"/>
    </row>
    <row r="1365" ht="16.5" hidden="1" customHeight="1" spans="1:2">
      <c r="A1365" s="252" t="s">
        <v>153</v>
      </c>
      <c r="B1365" s="460"/>
    </row>
    <row r="1366" ht="16.5" hidden="1" customHeight="1" spans="1:2">
      <c r="A1366" s="252" t="s">
        <v>154</v>
      </c>
      <c r="B1366" s="460"/>
    </row>
    <row r="1367" ht="16.5" hidden="1" customHeight="1" spans="1:2">
      <c r="A1367" s="252" t="s">
        <v>1157</v>
      </c>
      <c r="B1367" s="460"/>
    </row>
    <row r="1368" ht="16.5" hidden="1" customHeight="1" spans="1:2">
      <c r="A1368" s="252" t="s">
        <v>1158</v>
      </c>
      <c r="B1368" s="460"/>
    </row>
    <row r="1369" ht="16.5" hidden="1" customHeight="1" spans="1:2">
      <c r="A1369" s="252" t="s">
        <v>1159</v>
      </c>
      <c r="B1369" s="460"/>
    </row>
    <row r="1370" ht="16.5" hidden="1" customHeight="1" spans="1:2">
      <c r="A1370" s="252" t="s">
        <v>1160</v>
      </c>
      <c r="B1370" s="460"/>
    </row>
    <row r="1371" ht="16.5" hidden="1" customHeight="1" spans="1:2">
      <c r="A1371" s="252" t="s">
        <v>1161</v>
      </c>
      <c r="B1371" s="460"/>
    </row>
    <row r="1372" ht="16.5" hidden="1" customHeight="1" spans="1:2">
      <c r="A1372" s="252" t="s">
        <v>1162</v>
      </c>
      <c r="B1372" s="460"/>
    </row>
    <row r="1373" ht="16.5" hidden="1" customHeight="1" spans="1:2">
      <c r="A1373" s="252" t="s">
        <v>1163</v>
      </c>
      <c r="B1373" s="460"/>
    </row>
    <row r="1374" ht="16.5" hidden="1" customHeight="1" spans="1:2">
      <c r="A1374" s="252" t="s">
        <v>1164</v>
      </c>
      <c r="B1374" s="460"/>
    </row>
    <row r="1375" ht="16.5" hidden="1" customHeight="1" spans="1:2">
      <c r="A1375" s="252" t="s">
        <v>1165</v>
      </c>
      <c r="B1375" s="460"/>
    </row>
    <row r="1376" ht="16.5" hidden="1" customHeight="1" spans="1:2">
      <c r="A1376" s="252" t="s">
        <v>161</v>
      </c>
      <c r="B1376" s="460"/>
    </row>
    <row r="1377" ht="16.5" hidden="1" customHeight="1" spans="1:2">
      <c r="A1377" s="252" t="s">
        <v>1166</v>
      </c>
      <c r="B1377" s="460"/>
    </row>
    <row r="1378" ht="16.5" hidden="1" customHeight="1" spans="1:2">
      <c r="A1378" s="251" t="s">
        <v>1167</v>
      </c>
      <c r="B1378" s="460"/>
    </row>
    <row r="1379" ht="16.5" hidden="1" customHeight="1" spans="1:2">
      <c r="A1379" s="252" t="s">
        <v>152</v>
      </c>
      <c r="B1379" s="460"/>
    </row>
    <row r="1380" ht="16.5" hidden="1" customHeight="1" spans="1:2">
      <c r="A1380" s="252" t="s">
        <v>153</v>
      </c>
      <c r="B1380" s="460"/>
    </row>
    <row r="1381" ht="16.5" hidden="1" customHeight="1" spans="1:2">
      <c r="A1381" s="252" t="s">
        <v>154</v>
      </c>
      <c r="B1381" s="460"/>
    </row>
    <row r="1382" ht="16.5" hidden="1" customHeight="1" spans="1:2">
      <c r="A1382" s="252" t="s">
        <v>1168</v>
      </c>
      <c r="B1382" s="460"/>
    </row>
    <row r="1383" ht="16.5" hidden="1" customHeight="1" spans="1:2">
      <c r="A1383" s="252" t="s">
        <v>1169</v>
      </c>
      <c r="B1383" s="460"/>
    </row>
    <row r="1384" ht="16.5" hidden="1" customHeight="1" spans="1:2">
      <c r="A1384" s="252" t="s">
        <v>1170</v>
      </c>
      <c r="B1384" s="460"/>
    </row>
    <row r="1385" ht="16.5" hidden="1" customHeight="1" spans="1:2">
      <c r="A1385" s="252" t="s">
        <v>1171</v>
      </c>
      <c r="B1385" s="460"/>
    </row>
    <row r="1386" ht="16.5" hidden="1" customHeight="1" spans="1:2">
      <c r="A1386" s="252" t="s">
        <v>1172</v>
      </c>
      <c r="B1386" s="460"/>
    </row>
    <row r="1387" ht="16.5" hidden="1" customHeight="1" spans="1:2">
      <c r="A1387" s="252" t="s">
        <v>1173</v>
      </c>
      <c r="B1387" s="460"/>
    </row>
    <row r="1388" ht="16.5" hidden="1" customHeight="1" spans="1:2">
      <c r="A1388" s="252" t="s">
        <v>1174</v>
      </c>
      <c r="B1388" s="460"/>
    </row>
    <row r="1389" ht="16.5" hidden="1" customHeight="1" spans="1:2">
      <c r="A1389" s="252" t="s">
        <v>1175</v>
      </c>
      <c r="B1389" s="460"/>
    </row>
    <row r="1390" ht="16.5" hidden="1" customHeight="1" spans="1:2">
      <c r="A1390" s="252" t="s">
        <v>161</v>
      </c>
      <c r="B1390" s="460"/>
    </row>
    <row r="1391" ht="16.5" hidden="1" customHeight="1" spans="1:2">
      <c r="A1391" s="252" t="s">
        <v>1176</v>
      </c>
      <c r="B1391" s="460"/>
    </row>
    <row r="1392" ht="16.5" hidden="1" customHeight="1" spans="1:2">
      <c r="A1392" s="251" t="s">
        <v>1177</v>
      </c>
      <c r="B1392" s="460"/>
    </row>
    <row r="1393" ht="16.5" hidden="1" customHeight="1" spans="1:2">
      <c r="A1393" s="252" t="s">
        <v>1178</v>
      </c>
      <c r="B1393" s="460"/>
    </row>
    <row r="1394" ht="16.5" hidden="1" customHeight="1" spans="1:2">
      <c r="A1394" s="252" t="s">
        <v>1179</v>
      </c>
      <c r="B1394" s="460"/>
    </row>
    <row r="1395" ht="16.5" hidden="1" customHeight="1" spans="1:2">
      <c r="A1395" s="252" t="s">
        <v>1180</v>
      </c>
      <c r="B1395" s="460"/>
    </row>
    <row r="1396" ht="16.5" hidden="1" customHeight="1" spans="1:2">
      <c r="A1396" s="252" t="s">
        <v>1181</v>
      </c>
      <c r="B1396" s="460"/>
    </row>
    <row r="1397" ht="16.5" hidden="1" customHeight="1" spans="1:2">
      <c r="A1397" s="251" t="s">
        <v>1182</v>
      </c>
      <c r="B1397" s="460"/>
    </row>
    <row r="1398" ht="16.5" hidden="1" customHeight="1" spans="1:2">
      <c r="A1398" s="252" t="s">
        <v>1183</v>
      </c>
      <c r="B1398" s="460"/>
    </row>
    <row r="1399" ht="16.5" hidden="1" customHeight="1" spans="1:2">
      <c r="A1399" s="252" t="s">
        <v>1184</v>
      </c>
      <c r="B1399" s="460"/>
    </row>
    <row r="1400" ht="16.5" hidden="1" customHeight="1" spans="1:2">
      <c r="A1400" s="252" t="s">
        <v>1185</v>
      </c>
      <c r="B1400" s="460"/>
    </row>
    <row r="1401" ht="16.5" hidden="1" customHeight="1" spans="1:2">
      <c r="A1401" s="252" t="s">
        <v>1186</v>
      </c>
      <c r="B1401" s="460"/>
    </row>
    <row r="1402" ht="16.5" hidden="1" customHeight="1" spans="1:2">
      <c r="A1402" s="252" t="s">
        <v>1187</v>
      </c>
      <c r="B1402" s="460"/>
    </row>
    <row r="1403" ht="16.5" hidden="1" customHeight="1" spans="1:2">
      <c r="A1403" s="251" t="s">
        <v>1188</v>
      </c>
      <c r="B1403" s="460"/>
    </row>
    <row r="1404" ht="16.5" hidden="1" customHeight="1" spans="1:2">
      <c r="A1404" s="252" t="s">
        <v>1189</v>
      </c>
      <c r="B1404" s="460"/>
    </row>
    <row r="1405" ht="16.5" hidden="1" customHeight="1" spans="1:2">
      <c r="A1405" s="252" t="s">
        <v>1190</v>
      </c>
      <c r="B1405" s="460"/>
    </row>
    <row r="1406" ht="16.5" hidden="1" customHeight="1" spans="1:2">
      <c r="A1406" s="252" t="s">
        <v>1191</v>
      </c>
      <c r="B1406" s="460"/>
    </row>
    <row r="1407" ht="16.5" hidden="1" customHeight="1" spans="1:2">
      <c r="A1407" s="252" t="s">
        <v>1192</v>
      </c>
      <c r="B1407" s="460"/>
    </row>
    <row r="1408" ht="16.5" hidden="1" customHeight="1" spans="1:2">
      <c r="A1408" s="252" t="s">
        <v>1193</v>
      </c>
      <c r="B1408" s="460"/>
    </row>
    <row r="1409" ht="16.5" hidden="1" customHeight="1" spans="1:2">
      <c r="A1409" s="252" t="s">
        <v>1194</v>
      </c>
      <c r="B1409" s="460"/>
    </row>
    <row r="1410" ht="16.5" hidden="1" customHeight="1" spans="1:2">
      <c r="A1410" s="252" t="s">
        <v>1195</v>
      </c>
      <c r="B1410" s="460"/>
    </row>
    <row r="1411" ht="16.5" hidden="1" customHeight="1" spans="1:2">
      <c r="A1411" s="252" t="s">
        <v>1196</v>
      </c>
      <c r="B1411" s="460"/>
    </row>
    <row r="1412" ht="16.5" hidden="1" customHeight="1" spans="1:2">
      <c r="A1412" s="252" t="s">
        <v>1197</v>
      </c>
      <c r="B1412" s="460"/>
    </row>
    <row r="1413" ht="16.5" hidden="1" customHeight="1" spans="1:2">
      <c r="A1413" s="252" t="s">
        <v>1198</v>
      </c>
      <c r="B1413" s="460"/>
    </row>
    <row r="1414" ht="16.5" hidden="1" customHeight="1" spans="1:2">
      <c r="A1414" s="252" t="s">
        <v>1199</v>
      </c>
      <c r="B1414" s="460"/>
    </row>
    <row r="1415" ht="16.5" customHeight="1" spans="1:2">
      <c r="A1415" s="249" t="s">
        <v>113</v>
      </c>
      <c r="B1415" s="460">
        <f>B1416+B1428+B1434+B1440+B1448+B1461+B1465+B1471</f>
        <v>76.97</v>
      </c>
    </row>
    <row r="1416" ht="16.5" customHeight="1" spans="1:2">
      <c r="A1416" s="251" t="s">
        <v>1200</v>
      </c>
      <c r="B1416" s="460">
        <f>SUM(B1417:B1427)</f>
        <v>54.57</v>
      </c>
    </row>
    <row r="1417" ht="16.5" customHeight="1" spans="1:2">
      <c r="A1417" s="252" t="s">
        <v>152</v>
      </c>
      <c r="B1417" s="460">
        <v>54.57</v>
      </c>
    </row>
    <row r="1418" ht="16.5" hidden="1" customHeight="1" spans="1:2">
      <c r="A1418" s="252" t="s">
        <v>153</v>
      </c>
      <c r="B1418" s="460"/>
    </row>
    <row r="1419" ht="16.5" hidden="1" customHeight="1" spans="1:2">
      <c r="A1419" s="252" t="s">
        <v>154</v>
      </c>
      <c r="B1419" s="460"/>
    </row>
    <row r="1420" ht="16.5" hidden="1" customHeight="1" spans="1:2">
      <c r="A1420" s="252" t="s">
        <v>1201</v>
      </c>
      <c r="B1420" s="460"/>
    </row>
    <row r="1421" ht="16.5" hidden="1" customHeight="1" spans="1:2">
      <c r="A1421" s="252" t="s">
        <v>1202</v>
      </c>
      <c r="B1421" s="460"/>
    </row>
    <row r="1422" ht="16.5" hidden="1" customHeight="1" spans="1:2">
      <c r="A1422" s="252" t="s">
        <v>1203</v>
      </c>
      <c r="B1422" s="460"/>
    </row>
    <row r="1423" ht="16.5" hidden="1" customHeight="1" spans="1:2">
      <c r="A1423" s="252" t="s">
        <v>1204</v>
      </c>
      <c r="B1423" s="460"/>
    </row>
    <row r="1424" ht="16.5" hidden="1" customHeight="1" spans="1:2">
      <c r="A1424" s="252" t="s">
        <v>1205</v>
      </c>
      <c r="B1424" s="460"/>
    </row>
    <row r="1425" ht="16.5" hidden="1" customHeight="1" spans="1:2">
      <c r="A1425" s="252" t="s">
        <v>1206</v>
      </c>
      <c r="B1425" s="460"/>
    </row>
    <row r="1426" ht="16.5" hidden="1" customHeight="1" spans="1:2">
      <c r="A1426" s="252" t="s">
        <v>161</v>
      </c>
      <c r="B1426" s="460"/>
    </row>
    <row r="1427" ht="16.5" hidden="1" customHeight="1" spans="1:2">
      <c r="A1427" s="252" t="s">
        <v>1207</v>
      </c>
      <c r="B1427" s="460"/>
    </row>
    <row r="1428" ht="16.5" hidden="1" customHeight="1" spans="1:2">
      <c r="A1428" s="251" t="s">
        <v>1208</v>
      </c>
      <c r="B1428" s="460"/>
    </row>
    <row r="1429" ht="16.5" hidden="1" customHeight="1" spans="1:2">
      <c r="A1429" s="252" t="s">
        <v>152</v>
      </c>
      <c r="B1429" s="460"/>
    </row>
    <row r="1430" ht="16.5" hidden="1" customHeight="1" spans="1:2">
      <c r="A1430" s="252" t="s">
        <v>153</v>
      </c>
      <c r="B1430" s="460"/>
    </row>
    <row r="1431" ht="16.5" hidden="1" customHeight="1" spans="1:2">
      <c r="A1431" s="252" t="s">
        <v>154</v>
      </c>
      <c r="B1431" s="460"/>
    </row>
    <row r="1432" ht="16.5" hidden="1" customHeight="1" spans="1:2">
      <c r="A1432" s="252" t="s">
        <v>1209</v>
      </c>
      <c r="B1432" s="460"/>
    </row>
    <row r="1433" ht="16.5" hidden="1" customHeight="1" spans="1:2">
      <c r="A1433" s="252" t="s">
        <v>1210</v>
      </c>
      <c r="B1433" s="460"/>
    </row>
    <row r="1434" ht="16.5" hidden="1" customHeight="1" spans="1:2">
      <c r="A1434" s="251" t="s">
        <v>1211</v>
      </c>
      <c r="B1434" s="460"/>
    </row>
    <row r="1435" ht="16.5" hidden="1" customHeight="1" spans="1:2">
      <c r="A1435" s="252" t="s">
        <v>152</v>
      </c>
      <c r="B1435" s="460"/>
    </row>
    <row r="1436" ht="16.5" hidden="1" customHeight="1" spans="1:2">
      <c r="A1436" s="252" t="s">
        <v>153</v>
      </c>
      <c r="B1436" s="460"/>
    </row>
    <row r="1437" ht="16.5" hidden="1" customHeight="1" spans="1:2">
      <c r="A1437" s="252" t="s">
        <v>154</v>
      </c>
      <c r="B1437" s="460"/>
    </row>
    <row r="1438" ht="16.5" hidden="1" customHeight="1" spans="1:2">
      <c r="A1438" s="252" t="s">
        <v>1212</v>
      </c>
      <c r="B1438" s="460"/>
    </row>
    <row r="1439" ht="16.5" hidden="1" customHeight="1" spans="1:2">
      <c r="A1439" s="252" t="s">
        <v>1213</v>
      </c>
      <c r="B1439" s="460"/>
    </row>
    <row r="1440" ht="16.5" hidden="1" customHeight="1" spans="1:2">
      <c r="A1440" s="251" t="s">
        <v>1214</v>
      </c>
      <c r="B1440" s="460"/>
    </row>
    <row r="1441" ht="16.5" hidden="1" customHeight="1" spans="1:2">
      <c r="A1441" s="252" t="s">
        <v>152</v>
      </c>
      <c r="B1441" s="460"/>
    </row>
    <row r="1442" ht="16.5" hidden="1" customHeight="1" spans="1:2">
      <c r="A1442" s="252" t="s">
        <v>153</v>
      </c>
      <c r="B1442" s="460"/>
    </row>
    <row r="1443" ht="16.5" hidden="1" customHeight="1" spans="1:2">
      <c r="A1443" s="252" t="s">
        <v>154</v>
      </c>
      <c r="B1443" s="460"/>
    </row>
    <row r="1444" ht="16.5" hidden="1" customHeight="1" spans="1:2">
      <c r="A1444" s="252" t="s">
        <v>1215</v>
      </c>
      <c r="B1444" s="460"/>
    </row>
    <row r="1445" ht="16.5" hidden="1" customHeight="1" spans="1:2">
      <c r="A1445" s="252" t="s">
        <v>1216</v>
      </c>
      <c r="B1445" s="460"/>
    </row>
    <row r="1446" ht="16.5" hidden="1" customHeight="1" spans="1:2">
      <c r="A1446" s="252" t="s">
        <v>161</v>
      </c>
      <c r="B1446" s="460"/>
    </row>
    <row r="1447" ht="16.5" hidden="1" customHeight="1" spans="1:2">
      <c r="A1447" s="252" t="s">
        <v>1217</v>
      </c>
      <c r="B1447" s="460"/>
    </row>
    <row r="1448" ht="16.5" hidden="1" customHeight="1" spans="1:2">
      <c r="A1448" s="251" t="s">
        <v>1218</v>
      </c>
      <c r="B1448" s="460"/>
    </row>
    <row r="1449" ht="16.5" hidden="1" customHeight="1" spans="1:2">
      <c r="A1449" s="252" t="s">
        <v>152</v>
      </c>
      <c r="B1449" s="460"/>
    </row>
    <row r="1450" ht="16.5" hidden="1" customHeight="1" spans="1:2">
      <c r="A1450" s="252" t="s">
        <v>153</v>
      </c>
      <c r="B1450" s="460"/>
    </row>
    <row r="1451" ht="16.5" hidden="1" customHeight="1" spans="1:2">
      <c r="A1451" s="252" t="s">
        <v>154</v>
      </c>
      <c r="B1451" s="460"/>
    </row>
    <row r="1452" ht="16.5" hidden="1" customHeight="1" spans="1:2">
      <c r="A1452" s="252" t="s">
        <v>1219</v>
      </c>
      <c r="B1452" s="460"/>
    </row>
    <row r="1453" ht="16.5" hidden="1" customHeight="1" spans="1:2">
      <c r="A1453" s="252" t="s">
        <v>1220</v>
      </c>
      <c r="B1453" s="460"/>
    </row>
    <row r="1454" ht="16.5" hidden="1" customHeight="1" spans="1:2">
      <c r="A1454" s="252" t="s">
        <v>1221</v>
      </c>
      <c r="B1454" s="460"/>
    </row>
    <row r="1455" ht="16.5" hidden="1" customHeight="1" spans="1:2">
      <c r="A1455" s="252" t="s">
        <v>1222</v>
      </c>
      <c r="B1455" s="460"/>
    </row>
    <row r="1456" ht="16.5" hidden="1" customHeight="1" spans="1:2">
      <c r="A1456" s="252" t="s">
        <v>1223</v>
      </c>
      <c r="B1456" s="460"/>
    </row>
    <row r="1457" ht="16.5" hidden="1" customHeight="1" spans="1:2">
      <c r="A1457" s="252" t="s">
        <v>1224</v>
      </c>
      <c r="B1457" s="460"/>
    </row>
    <row r="1458" ht="16.5" hidden="1" customHeight="1" spans="1:2">
      <c r="A1458" s="252" t="s">
        <v>1225</v>
      </c>
      <c r="B1458" s="460"/>
    </row>
    <row r="1459" ht="16.5" hidden="1" customHeight="1" spans="1:2">
      <c r="A1459" s="252" t="s">
        <v>1226</v>
      </c>
      <c r="B1459" s="460"/>
    </row>
    <row r="1460" ht="16.5" hidden="1" customHeight="1" spans="1:2">
      <c r="A1460" s="252" t="s">
        <v>1227</v>
      </c>
      <c r="B1460" s="460"/>
    </row>
    <row r="1461" ht="16.5" customHeight="1" spans="1:2">
      <c r="A1461" s="251" t="s">
        <v>1228</v>
      </c>
      <c r="B1461" s="460">
        <f>SUM(B1462:B1464)</f>
        <v>1.08</v>
      </c>
    </row>
    <row r="1462" ht="16.5" customHeight="1" spans="1:2">
      <c r="A1462" s="252" t="s">
        <v>1229</v>
      </c>
      <c r="B1462" s="460">
        <v>1.08</v>
      </c>
    </row>
    <row r="1463" ht="16.5" hidden="1" customHeight="1" spans="1:2">
      <c r="A1463" s="252" t="s">
        <v>1230</v>
      </c>
      <c r="B1463" s="460"/>
    </row>
    <row r="1464" ht="16.5" hidden="1" customHeight="1" spans="1:2">
      <c r="A1464" s="252" t="s">
        <v>1231</v>
      </c>
      <c r="B1464" s="460"/>
    </row>
    <row r="1465" ht="16.5" customHeight="1" spans="1:2">
      <c r="A1465" s="251" t="s">
        <v>1232</v>
      </c>
      <c r="B1465" s="460">
        <f>SUM(B1466:B1470)</f>
        <v>21.32</v>
      </c>
    </row>
    <row r="1466" ht="16.5" customHeight="1" spans="1:2">
      <c r="A1466" s="252" t="s">
        <v>1233</v>
      </c>
      <c r="B1466" s="460">
        <v>5</v>
      </c>
    </row>
    <row r="1467" ht="16.5" customHeight="1" spans="1:2">
      <c r="A1467" s="252" t="s">
        <v>1234</v>
      </c>
      <c r="B1467" s="460">
        <v>16.32</v>
      </c>
    </row>
    <row r="1468" ht="16.5" hidden="1" customHeight="1" spans="1:2">
      <c r="A1468" s="252" t="s">
        <v>1235</v>
      </c>
      <c r="B1468" s="460"/>
    </row>
    <row r="1469" ht="16.5" hidden="1" customHeight="1" spans="1:2">
      <c r="A1469" s="252" t="s">
        <v>1236</v>
      </c>
      <c r="B1469" s="460"/>
    </row>
    <row r="1470" ht="16.5" hidden="1" customHeight="1" spans="1:2">
      <c r="A1470" s="252" t="s">
        <v>1237</v>
      </c>
      <c r="B1470" s="460"/>
    </row>
    <row r="1471" ht="16.5" hidden="1" customHeight="1" spans="1:2">
      <c r="A1471" s="251" t="s">
        <v>1238</v>
      </c>
      <c r="B1471" s="460"/>
    </row>
    <row r="1472" ht="16.5" hidden="1" customHeight="1" spans="1:2">
      <c r="A1472" s="249" t="s">
        <v>115</v>
      </c>
      <c r="B1472" s="460"/>
    </row>
    <row r="1473" ht="16.5" hidden="1" customHeight="1" spans="1:2">
      <c r="A1473" s="249" t="s">
        <v>117</v>
      </c>
      <c r="B1473" s="460"/>
    </row>
    <row r="1474" ht="16.5" hidden="1" customHeight="1" spans="1:2">
      <c r="A1474" s="251" t="s">
        <v>56</v>
      </c>
      <c r="B1474" s="460"/>
    </row>
    <row r="1475" ht="16.5" hidden="1" customHeight="1" spans="1:2">
      <c r="A1475" s="252" t="s">
        <v>56</v>
      </c>
      <c r="B1475" s="460"/>
    </row>
    <row r="1476" ht="16.5" hidden="1" customHeight="1" spans="1:2">
      <c r="A1476" s="249" t="s">
        <v>119</v>
      </c>
      <c r="B1476" s="460"/>
    </row>
    <row r="1477" ht="16.5" hidden="1" customHeight="1" spans="1:2">
      <c r="A1477" s="251" t="s">
        <v>1239</v>
      </c>
      <c r="B1477" s="460"/>
    </row>
    <row r="1478" ht="16.5" hidden="1" customHeight="1" spans="1:2">
      <c r="A1478" s="252" t="s">
        <v>1240</v>
      </c>
      <c r="B1478" s="460"/>
    </row>
    <row r="1479" ht="16.5" hidden="1" customHeight="1" spans="1:2">
      <c r="A1479" s="249" t="s">
        <v>120</v>
      </c>
      <c r="B1479" s="460"/>
    </row>
    <row r="1480" ht="16.5" hidden="1" customHeight="1" spans="1:2">
      <c r="A1480" s="251" t="s">
        <v>1241</v>
      </c>
      <c r="B1480" s="460"/>
    </row>
    <row r="1481" ht="36.75" hidden="1" customHeight="1" spans="1:10">
      <c r="A1481" s="461" t="s">
        <v>1242</v>
      </c>
      <c r="B1481" s="461"/>
      <c r="C1481" s="205"/>
      <c r="D1481" s="205"/>
      <c r="E1481" s="205"/>
      <c r="F1481" s="205"/>
      <c r="G1481" s="205"/>
      <c r="H1481" s="205"/>
      <c r="I1481" s="205"/>
      <c r="J1481" s="205"/>
    </row>
    <row r="1483" customHeight="1" spans="2:2">
      <c r="B1483" s="452" t="s">
        <v>1243</v>
      </c>
    </row>
  </sheetData>
  <autoFilter ref="A5:J1481">
    <filterColumn colId="1">
      <customFilters>
        <customFilter operator="notEqual" val=""/>
      </customFilters>
    </filterColumn>
    <extLst/>
  </autoFilter>
  <mergeCells count="4">
    <mergeCell ref="A1:B1"/>
    <mergeCell ref="A2:B2"/>
    <mergeCell ref="A4:B4"/>
    <mergeCell ref="A1481:B1481"/>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H110"/>
  <sheetViews>
    <sheetView showZeros="0" workbookViewId="0">
      <selection activeCell="F15" sqref="F15"/>
    </sheetView>
  </sheetViews>
  <sheetFormatPr defaultColWidth="9" defaultRowHeight="15.6" outlineLevelCol="7"/>
  <cols>
    <col min="1" max="1" width="41.6296296296296" style="184" customWidth="1"/>
    <col min="2" max="2" width="13.1296296296296" style="432" customWidth="1"/>
    <col min="3" max="3" width="41" style="186" customWidth="1"/>
    <col min="4" max="4" width="13.25" style="433" customWidth="1"/>
    <col min="5" max="5" width="9" style="186" customWidth="1"/>
    <col min="6" max="6" width="25.25" style="186" customWidth="1"/>
    <col min="7" max="16384" width="9" style="186"/>
  </cols>
  <sheetData>
    <row r="1" ht="20.25" customHeight="1" spans="1:4">
      <c r="A1" s="4" t="s">
        <v>1244</v>
      </c>
      <c r="B1" s="142"/>
      <c r="C1" s="4"/>
      <c r="D1" s="142"/>
    </row>
    <row r="2" ht="38.25" customHeight="1" spans="1:4">
      <c r="A2" s="118" t="s">
        <v>1245</v>
      </c>
      <c r="B2" s="143"/>
      <c r="C2" s="118"/>
      <c r="D2" s="143"/>
    </row>
    <row r="3" ht="20.25" customHeight="1" spans="1:4">
      <c r="A3" s="434"/>
      <c r="B3" s="435"/>
      <c r="D3" s="436" t="s">
        <v>2</v>
      </c>
    </row>
    <row r="4" ht="24" customHeight="1" spans="1:4">
      <c r="A4" s="178" t="s">
        <v>1246</v>
      </c>
      <c r="B4" s="437" t="s">
        <v>5</v>
      </c>
      <c r="C4" s="178" t="s">
        <v>149</v>
      </c>
      <c r="D4" s="438" t="s">
        <v>5</v>
      </c>
    </row>
    <row r="5" ht="19.5" customHeight="1" spans="1:4">
      <c r="A5" s="189" t="s">
        <v>1247</v>
      </c>
      <c r="B5" s="439">
        <f>SUM(B6,B35)</f>
        <v>3209.02</v>
      </c>
      <c r="C5" s="189" t="s">
        <v>1248</v>
      </c>
      <c r="D5" s="440">
        <f>SUM(D6,D35)</f>
        <v>0</v>
      </c>
    </row>
    <row r="6" ht="19.5" customHeight="1" spans="1:4">
      <c r="A6" s="192" t="s">
        <v>1249</v>
      </c>
      <c r="B6" s="439">
        <f>SUM(B7:B25)</f>
        <v>1814.56</v>
      </c>
      <c r="C6" s="192" t="s">
        <v>1250</v>
      </c>
      <c r="D6" s="440">
        <f>SUM(D7:D17)</f>
        <v>0</v>
      </c>
    </row>
    <row r="7" ht="17.25" customHeight="1" spans="1:8">
      <c r="A7" s="192" t="s">
        <v>1251</v>
      </c>
      <c r="B7" s="441"/>
      <c r="C7" s="194" t="s">
        <v>1252</v>
      </c>
      <c r="D7" s="442"/>
      <c r="H7" s="443"/>
    </row>
    <row r="8" ht="17.25" customHeight="1" spans="1:8">
      <c r="A8" s="192" t="s">
        <v>1253</v>
      </c>
      <c r="B8" s="441"/>
      <c r="C8" s="192" t="s">
        <v>1254</v>
      </c>
      <c r="D8" s="442"/>
      <c r="H8" s="443"/>
    </row>
    <row r="9" ht="17.25" customHeight="1" spans="1:8">
      <c r="A9" s="192" t="s">
        <v>1255</v>
      </c>
      <c r="B9" s="441"/>
      <c r="C9" s="192" t="s">
        <v>1256</v>
      </c>
      <c r="D9" s="442"/>
      <c r="H9" s="443"/>
    </row>
    <row r="10" ht="17.25" customHeight="1" spans="1:8">
      <c r="A10" s="192" t="s">
        <v>1257</v>
      </c>
      <c r="B10" s="441"/>
      <c r="C10" s="192" t="s">
        <v>1258</v>
      </c>
      <c r="D10" s="442"/>
      <c r="H10" s="443"/>
    </row>
    <row r="11" ht="17.25" customHeight="1" spans="1:8">
      <c r="A11" s="192" t="s">
        <v>1259</v>
      </c>
      <c r="B11" s="441">
        <v>1168</v>
      </c>
      <c r="C11" s="192" t="s">
        <v>1260</v>
      </c>
      <c r="D11" s="442"/>
      <c r="H11" s="443"/>
    </row>
    <row r="12" ht="17.25" customHeight="1" spans="1:8">
      <c r="A12" s="444" t="s">
        <v>1261</v>
      </c>
      <c r="B12" s="445">
        <v>574.64</v>
      </c>
      <c r="C12" s="192" t="s">
        <v>1262</v>
      </c>
      <c r="D12" s="442"/>
      <c r="H12" s="443"/>
    </row>
    <row r="13" ht="17.25" customHeight="1" spans="1:8">
      <c r="A13" s="444" t="s">
        <v>1263</v>
      </c>
      <c r="B13" s="445"/>
      <c r="C13" s="192" t="s">
        <v>1264</v>
      </c>
      <c r="D13" s="442"/>
      <c r="H13" s="443"/>
    </row>
    <row r="14" ht="17.25" customHeight="1" spans="1:8">
      <c r="A14" s="444" t="s">
        <v>1265</v>
      </c>
      <c r="B14" s="445"/>
      <c r="C14" s="192" t="s">
        <v>1266</v>
      </c>
      <c r="D14" s="446"/>
      <c r="H14" s="443"/>
    </row>
    <row r="15" ht="17.25" customHeight="1" spans="1:8">
      <c r="A15" s="444" t="s">
        <v>1267</v>
      </c>
      <c r="B15" s="445"/>
      <c r="C15" s="192" t="s">
        <v>1268</v>
      </c>
      <c r="D15" s="442"/>
      <c r="H15" s="443"/>
    </row>
    <row r="16" ht="17.25" customHeight="1" spans="1:8">
      <c r="A16" s="444" t="s">
        <v>1269</v>
      </c>
      <c r="B16" s="445"/>
      <c r="C16" s="192" t="s">
        <v>1270</v>
      </c>
      <c r="D16" s="442"/>
      <c r="H16" s="443"/>
    </row>
    <row r="17" ht="17.25" customHeight="1" spans="1:8">
      <c r="A17" s="444" t="s">
        <v>1271</v>
      </c>
      <c r="B17" s="445">
        <v>71.92</v>
      </c>
      <c r="C17" s="192" t="s">
        <v>1272</v>
      </c>
      <c r="D17" s="442"/>
      <c r="H17" s="443"/>
    </row>
    <row r="18" ht="17.25" customHeight="1" spans="1:8">
      <c r="A18" s="444" t="s">
        <v>1273</v>
      </c>
      <c r="B18" s="445"/>
      <c r="C18" s="444" t="s">
        <v>1274</v>
      </c>
      <c r="D18" s="447"/>
      <c r="H18" s="443"/>
    </row>
    <row r="19" ht="17.25" customHeight="1" spans="1:8">
      <c r="A19" s="444" t="s">
        <v>1275</v>
      </c>
      <c r="B19" s="445"/>
      <c r="C19" s="444" t="s">
        <v>1276</v>
      </c>
      <c r="D19" s="447"/>
      <c r="H19" s="443"/>
    </row>
    <row r="20" ht="17.25" customHeight="1" spans="1:8">
      <c r="A20" s="444" t="s">
        <v>1277</v>
      </c>
      <c r="B20" s="445"/>
      <c r="C20" s="444" t="s">
        <v>1278</v>
      </c>
      <c r="D20" s="447"/>
      <c r="H20" s="443"/>
    </row>
    <row r="21" ht="17.25" customHeight="1" spans="1:8">
      <c r="A21" s="444" t="s">
        <v>1279</v>
      </c>
      <c r="B21" s="445"/>
      <c r="C21" s="444" t="s">
        <v>1280</v>
      </c>
      <c r="D21" s="447"/>
      <c r="H21" s="443"/>
    </row>
    <row r="22" ht="17.25" customHeight="1" spans="1:8">
      <c r="A22" s="444" t="s">
        <v>1281</v>
      </c>
      <c r="B22" s="445"/>
      <c r="C22" s="444" t="s">
        <v>1282</v>
      </c>
      <c r="D22" s="447"/>
      <c r="H22" s="443"/>
    </row>
    <row r="23" ht="17.25" customHeight="1" spans="1:8">
      <c r="A23" s="444" t="s">
        <v>1283</v>
      </c>
      <c r="B23" s="445"/>
      <c r="C23" s="192" t="s">
        <v>1284</v>
      </c>
      <c r="D23" s="447"/>
      <c r="H23" s="443"/>
    </row>
    <row r="24" ht="17.25" customHeight="1" spans="1:8">
      <c r="A24" s="444" t="s">
        <v>1270</v>
      </c>
      <c r="B24" s="445"/>
      <c r="C24" s="192" t="s">
        <v>1285</v>
      </c>
      <c r="D24" s="447"/>
      <c r="H24" s="443"/>
    </row>
    <row r="25" ht="17.25" customHeight="1" spans="1:8">
      <c r="A25" s="444" t="s">
        <v>1272</v>
      </c>
      <c r="B25" s="445"/>
      <c r="C25" s="192" t="s">
        <v>1286</v>
      </c>
      <c r="D25" s="447"/>
      <c r="H25" s="443"/>
    </row>
    <row r="26" ht="17.25" customHeight="1" spans="1:8">
      <c r="A26" s="444" t="s">
        <v>1274</v>
      </c>
      <c r="B26" s="445"/>
      <c r="C26" s="198"/>
      <c r="D26" s="447"/>
      <c r="H26" s="443"/>
    </row>
    <row r="27" ht="17.25" customHeight="1" spans="1:8">
      <c r="A27" s="444" t="s">
        <v>1276</v>
      </c>
      <c r="B27" s="445"/>
      <c r="C27" s="198"/>
      <c r="D27" s="447"/>
      <c r="H27" s="443"/>
    </row>
    <row r="28" ht="17.25" customHeight="1" spans="1:8">
      <c r="A28" s="444" t="s">
        <v>1278</v>
      </c>
      <c r="B28" s="445"/>
      <c r="C28" s="198"/>
      <c r="D28" s="447"/>
      <c r="H28" s="443"/>
    </row>
    <row r="29" ht="17.25" customHeight="1" spans="1:8">
      <c r="A29" s="444" t="s">
        <v>1280</v>
      </c>
      <c r="B29" s="445"/>
      <c r="C29" s="198"/>
      <c r="D29" s="447"/>
      <c r="H29" s="443"/>
    </row>
    <row r="30" ht="17.25" customHeight="1" spans="1:8">
      <c r="A30" s="444" t="s">
        <v>1282</v>
      </c>
      <c r="B30" s="445"/>
      <c r="C30" s="198"/>
      <c r="D30" s="447"/>
      <c r="H30" s="443"/>
    </row>
    <row r="31" ht="17.25" customHeight="1" spans="1:8">
      <c r="A31" s="192" t="s">
        <v>1284</v>
      </c>
      <c r="B31" s="441"/>
      <c r="C31" s="198"/>
      <c r="D31" s="447"/>
      <c r="H31" s="443"/>
    </row>
    <row r="32" ht="17.25" customHeight="1" spans="1:8">
      <c r="A32" s="192" t="s">
        <v>1285</v>
      </c>
      <c r="B32" s="441"/>
      <c r="C32" s="198"/>
      <c r="D32" s="447"/>
      <c r="H32" s="443"/>
    </row>
    <row r="33" ht="17.25" customHeight="1" spans="1:8">
      <c r="A33" s="192" t="s">
        <v>1286</v>
      </c>
      <c r="B33" s="441"/>
      <c r="C33" s="198"/>
      <c r="D33" s="447"/>
      <c r="H33" s="443"/>
    </row>
    <row r="34" ht="17.25" customHeight="1" spans="1:8">
      <c r="A34" s="192"/>
      <c r="B34" s="441"/>
      <c r="C34" s="198"/>
      <c r="D34" s="447"/>
      <c r="H34" s="443"/>
    </row>
    <row r="35" ht="17.25" customHeight="1" spans="1:8">
      <c r="A35" s="192" t="s">
        <v>1287</v>
      </c>
      <c r="B35" s="441">
        <f>SUM(B36:B55)</f>
        <v>1394.46</v>
      </c>
      <c r="C35" s="192" t="s">
        <v>1288</v>
      </c>
      <c r="D35" s="447">
        <f>SUM(D36:D55)</f>
        <v>0</v>
      </c>
      <c r="H35" s="443"/>
    </row>
    <row r="36" ht="17.25" customHeight="1" spans="1:8">
      <c r="A36" s="192" t="s">
        <v>1289</v>
      </c>
      <c r="B36" s="441">
        <v>10.58</v>
      </c>
      <c r="C36" s="192" t="s">
        <v>1289</v>
      </c>
      <c r="D36" s="447"/>
      <c r="H36" s="443"/>
    </row>
    <row r="37" ht="17.25" customHeight="1" spans="1:8">
      <c r="A37" s="192" t="s">
        <v>1290</v>
      </c>
      <c r="B37" s="441">
        <v>5</v>
      </c>
      <c r="C37" s="192" t="s">
        <v>1290</v>
      </c>
      <c r="D37" s="442"/>
      <c r="H37" s="443"/>
    </row>
    <row r="38" ht="17.25" customHeight="1" spans="1:8">
      <c r="A38" s="192" t="s">
        <v>1291</v>
      </c>
      <c r="B38" s="441"/>
      <c r="C38" s="192" t="s">
        <v>1291</v>
      </c>
      <c r="D38" s="442"/>
      <c r="H38" s="443"/>
    </row>
    <row r="39" ht="17.25" customHeight="1" spans="1:8">
      <c r="A39" s="192" t="s">
        <v>1292</v>
      </c>
      <c r="B39" s="441"/>
      <c r="C39" s="192" t="s">
        <v>1292</v>
      </c>
      <c r="D39" s="442"/>
      <c r="H39" s="443"/>
    </row>
    <row r="40" ht="17.25" customHeight="1" spans="1:8">
      <c r="A40" s="192" t="s">
        <v>1293</v>
      </c>
      <c r="B40" s="441"/>
      <c r="C40" s="192" t="s">
        <v>1293</v>
      </c>
      <c r="D40" s="442"/>
      <c r="H40" s="443"/>
    </row>
    <row r="41" ht="17.25" customHeight="1" spans="1:8">
      <c r="A41" s="192" t="s">
        <v>1294</v>
      </c>
      <c r="B41" s="441"/>
      <c r="C41" s="192" t="s">
        <v>1294</v>
      </c>
      <c r="D41" s="442"/>
      <c r="H41" s="443"/>
    </row>
    <row r="42" ht="17.25" customHeight="1" spans="1:8">
      <c r="A42" s="192" t="s">
        <v>1295</v>
      </c>
      <c r="B42" s="441">
        <v>588.62</v>
      </c>
      <c r="C42" s="192" t="s">
        <v>1295</v>
      </c>
      <c r="D42" s="442"/>
      <c r="H42" s="443"/>
    </row>
    <row r="43" ht="17.25" customHeight="1" spans="1:8">
      <c r="A43" s="192" t="s">
        <v>1296</v>
      </c>
      <c r="B43" s="441">
        <v>87.03</v>
      </c>
      <c r="C43" s="192" t="s">
        <v>1296</v>
      </c>
      <c r="D43" s="442"/>
      <c r="H43" s="443"/>
    </row>
    <row r="44" ht="17.25" customHeight="1" spans="1:8">
      <c r="A44" s="192" t="s">
        <v>1297</v>
      </c>
      <c r="B44" s="441">
        <v>6.39</v>
      </c>
      <c r="C44" s="192" t="s">
        <v>1297</v>
      </c>
      <c r="D44" s="442"/>
      <c r="H44" s="443"/>
    </row>
    <row r="45" ht="17.25" customHeight="1" spans="1:8">
      <c r="A45" s="192" t="s">
        <v>1298</v>
      </c>
      <c r="B45" s="441">
        <v>119.08</v>
      </c>
      <c r="C45" s="444" t="s">
        <v>1298</v>
      </c>
      <c r="D45" s="442"/>
      <c r="H45" s="443"/>
    </row>
    <row r="46" ht="17.25" customHeight="1" spans="1:4">
      <c r="A46" s="192" t="s">
        <v>1299</v>
      </c>
      <c r="B46" s="441">
        <v>70.68</v>
      </c>
      <c r="C46" s="444" t="s">
        <v>1299</v>
      </c>
      <c r="D46" s="442"/>
    </row>
    <row r="47" ht="17.25" customHeight="1" spans="1:4">
      <c r="A47" s="192" t="s">
        <v>1300</v>
      </c>
      <c r="B47" s="441">
        <v>31.88</v>
      </c>
      <c r="C47" s="444" t="s">
        <v>1300</v>
      </c>
      <c r="D47" s="442"/>
    </row>
    <row r="48" ht="17.25" customHeight="1" spans="1:4">
      <c r="A48" s="192" t="s">
        <v>1301</v>
      </c>
      <c r="B48" s="441"/>
      <c r="C48" s="444" t="s">
        <v>1301</v>
      </c>
      <c r="D48" s="442"/>
    </row>
    <row r="49" ht="17.25" customHeight="1" spans="1:4">
      <c r="A49" s="192" t="s">
        <v>1302</v>
      </c>
      <c r="B49" s="441"/>
      <c r="C49" s="444" t="s">
        <v>1302</v>
      </c>
      <c r="D49" s="442"/>
    </row>
    <row r="50" ht="17.25" customHeight="1" spans="1:4">
      <c r="A50" s="192" t="s">
        <v>1303</v>
      </c>
      <c r="B50" s="441"/>
      <c r="C50" s="192" t="s">
        <v>1303</v>
      </c>
      <c r="D50" s="442"/>
    </row>
    <row r="51" ht="17.25" customHeight="1" spans="1:4">
      <c r="A51" s="192" t="s">
        <v>1304</v>
      </c>
      <c r="B51" s="441"/>
      <c r="C51" s="192" t="s">
        <v>1304</v>
      </c>
      <c r="D51" s="442"/>
    </row>
    <row r="52" ht="17.25" customHeight="1" spans="1:4">
      <c r="A52" s="192" t="s">
        <v>1305</v>
      </c>
      <c r="B52" s="441">
        <v>251.24</v>
      </c>
      <c r="C52" s="444" t="s">
        <v>1305</v>
      </c>
      <c r="D52" s="442"/>
    </row>
    <row r="53" ht="17.25" customHeight="1" spans="1:4">
      <c r="A53" s="192" t="s">
        <v>1306</v>
      </c>
      <c r="B53" s="441"/>
      <c r="C53" s="444" t="s">
        <v>1306</v>
      </c>
      <c r="D53" s="442"/>
    </row>
    <row r="54" ht="17.25" customHeight="1" spans="1:4">
      <c r="A54" s="192" t="s">
        <v>1307</v>
      </c>
      <c r="B54" s="441">
        <v>223.96</v>
      </c>
      <c r="C54" s="192" t="s">
        <v>1307</v>
      </c>
      <c r="D54" s="442"/>
    </row>
    <row r="55" ht="17.25" customHeight="1" spans="1:4">
      <c r="A55" s="192" t="s">
        <v>1308</v>
      </c>
      <c r="B55" s="441"/>
      <c r="C55" s="444" t="s">
        <v>1308</v>
      </c>
      <c r="D55" s="442"/>
    </row>
    <row r="56" ht="17.25" customHeight="1" spans="1:4">
      <c r="A56" s="192"/>
      <c r="B56" s="441"/>
      <c r="C56" s="192" t="s">
        <v>23</v>
      </c>
      <c r="D56" s="442"/>
    </row>
    <row r="57" ht="17.25" customHeight="1" spans="1:4">
      <c r="A57" s="448" t="s">
        <v>1309</v>
      </c>
      <c r="B57" s="449"/>
      <c r="C57" s="448"/>
      <c r="D57" s="449"/>
    </row>
    <row r="58" ht="20.1" customHeight="1" spans="3:4">
      <c r="C58" s="450"/>
      <c r="D58" s="451"/>
    </row>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row r="109" ht="20.1" customHeight="1"/>
    <row r="110" ht="20.1" customHeight="1"/>
  </sheetData>
  <mergeCells count="3">
    <mergeCell ref="A1:D1"/>
    <mergeCell ref="A2:D2"/>
    <mergeCell ref="A57:D57"/>
  </mergeCells>
  <printOptions horizontalCentered="1"/>
  <pageMargins left="0.15625" right="0.15625" top="0.511805555555556" bottom="0.55" header="0.313888888888889" footer="0.313888888888889"/>
  <pageSetup paperSize="9" scale="85"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54"/>
  <sheetViews>
    <sheetView zoomScale="130" zoomScaleNormal="130" topLeftCell="A43" workbookViewId="0">
      <selection activeCell="A54" sqref="A54"/>
    </sheetView>
  </sheetViews>
  <sheetFormatPr defaultColWidth="9" defaultRowHeight="14.4" outlineLevelCol="3"/>
  <cols>
    <col min="1" max="1" width="9.87962962962963" style="177" customWidth="1"/>
    <col min="2" max="4" width="26.75" style="177" customWidth="1"/>
    <col min="5" max="16384" width="9" style="177"/>
  </cols>
  <sheetData>
    <row r="1" ht="17.4" spans="1:4">
      <c r="A1" s="4" t="s">
        <v>1310</v>
      </c>
      <c r="B1" s="4"/>
      <c r="C1" s="4"/>
      <c r="D1" s="4"/>
    </row>
    <row r="2" ht="25.5" customHeight="1" spans="1:4">
      <c r="A2" s="118" t="s">
        <v>1311</v>
      </c>
      <c r="B2" s="118"/>
      <c r="C2" s="118"/>
      <c r="D2" s="118"/>
    </row>
    <row r="3" ht="20.25" customHeight="1" spans="1:4">
      <c r="A3" s="164" t="s">
        <v>1312</v>
      </c>
      <c r="B3" s="164"/>
      <c r="C3" s="164"/>
      <c r="D3" s="164"/>
    </row>
    <row r="4" ht="14.25" customHeight="1" spans="1:4">
      <c r="A4" s="165"/>
      <c r="B4" s="165"/>
      <c r="C4" s="165"/>
      <c r="D4" s="414" t="s">
        <v>2</v>
      </c>
    </row>
    <row r="5" ht="32.25" customHeight="1" spans="1:4">
      <c r="A5" s="167" t="s">
        <v>1313</v>
      </c>
      <c r="B5" s="167"/>
      <c r="C5" s="418" t="s">
        <v>65</v>
      </c>
      <c r="D5" s="168" t="s">
        <v>5</v>
      </c>
    </row>
    <row r="6" s="176" customFormat="1" ht="14.25" customHeight="1" spans="1:4">
      <c r="A6" s="189" t="s">
        <v>1314</v>
      </c>
      <c r="B6" s="189"/>
      <c r="C6" s="419"/>
      <c r="D6" s="419"/>
    </row>
    <row r="7" s="176" customFormat="1" ht="14.25" customHeight="1" spans="1:4">
      <c r="A7" s="420"/>
      <c r="B7" s="421"/>
      <c r="C7" s="422"/>
      <c r="D7" s="422"/>
    </row>
    <row r="8" s="176" customFormat="1" ht="14.25" customHeight="1" spans="1:4">
      <c r="A8" s="423"/>
      <c r="B8" s="424"/>
      <c r="C8" s="422"/>
      <c r="D8" s="422"/>
    </row>
    <row r="9" s="176" customFormat="1" ht="14.25" customHeight="1" spans="1:4">
      <c r="A9" s="423"/>
      <c r="B9" s="424"/>
      <c r="C9" s="422"/>
      <c r="D9" s="422"/>
    </row>
    <row r="10" ht="14.25" customHeight="1" spans="1:4">
      <c r="A10" s="423"/>
      <c r="B10" s="424"/>
      <c r="C10" s="422"/>
      <c r="D10" s="422"/>
    </row>
    <row r="11" s="176" customFormat="1" ht="14.25" customHeight="1" spans="1:4">
      <c r="A11" s="423"/>
      <c r="B11" s="424"/>
      <c r="C11" s="422"/>
      <c r="D11" s="422"/>
    </row>
    <row r="12" ht="14.25" customHeight="1" spans="1:4">
      <c r="A12" s="423"/>
      <c r="B12" s="424"/>
      <c r="C12" s="422"/>
      <c r="D12" s="422"/>
    </row>
    <row r="13" ht="14.25" customHeight="1" spans="1:4">
      <c r="A13" s="423"/>
      <c r="B13" s="424"/>
      <c r="C13" s="422"/>
      <c r="D13" s="422"/>
    </row>
    <row r="14" ht="14.25" customHeight="1" spans="1:4">
      <c r="A14" s="423"/>
      <c r="B14" s="424"/>
      <c r="C14" s="422"/>
      <c r="D14" s="422"/>
    </row>
    <row r="15" ht="14.25" customHeight="1" spans="1:4">
      <c r="A15" s="423"/>
      <c r="B15" s="424"/>
      <c r="C15" s="422"/>
      <c r="D15" s="422"/>
    </row>
    <row r="16" ht="14.25" customHeight="1" spans="1:4">
      <c r="A16" s="423"/>
      <c r="B16" s="424"/>
      <c r="C16" s="422"/>
      <c r="D16" s="422"/>
    </row>
    <row r="17" ht="14.25" customHeight="1" spans="1:4">
      <c r="A17" s="423"/>
      <c r="B17" s="424"/>
      <c r="C17" s="422"/>
      <c r="D17" s="422"/>
    </row>
    <row r="18" ht="14.25" customHeight="1" spans="1:4">
      <c r="A18" s="423"/>
      <c r="B18" s="424"/>
      <c r="C18" s="422"/>
      <c r="D18" s="422"/>
    </row>
    <row r="19" s="176" customFormat="1" ht="14.25" customHeight="1" spans="1:4">
      <c r="A19" s="423"/>
      <c r="B19" s="424"/>
      <c r="C19" s="422"/>
      <c r="D19" s="422"/>
    </row>
    <row r="20" s="176" customFormat="1" ht="14.25" customHeight="1" spans="1:4">
      <c r="A20" s="423"/>
      <c r="B20" s="424"/>
      <c r="C20" s="422"/>
      <c r="D20" s="422"/>
    </row>
    <row r="21" s="176" customFormat="1" ht="14.25" customHeight="1" spans="1:4">
      <c r="A21" s="423"/>
      <c r="B21" s="424"/>
      <c r="C21" s="422"/>
      <c r="D21" s="422"/>
    </row>
    <row r="22" s="176" customFormat="1" ht="14.25" customHeight="1" spans="1:4">
      <c r="A22" s="423"/>
      <c r="B22" s="424"/>
      <c r="C22" s="422"/>
      <c r="D22" s="422"/>
    </row>
    <row r="23" s="176" customFormat="1" ht="14.25" customHeight="1" spans="1:4">
      <c r="A23" s="423"/>
      <c r="B23" s="424"/>
      <c r="C23" s="422"/>
      <c r="D23" s="422"/>
    </row>
    <row r="24" s="176" customFormat="1" ht="14.25" customHeight="1" spans="1:4">
      <c r="A24" s="423"/>
      <c r="B24" s="424"/>
      <c r="C24" s="422"/>
      <c r="D24" s="422"/>
    </row>
    <row r="25" s="176" customFormat="1" ht="14.25" customHeight="1" spans="1:4">
      <c r="A25" s="423"/>
      <c r="B25" s="424"/>
      <c r="C25" s="422"/>
      <c r="D25" s="422"/>
    </row>
    <row r="26" s="176" customFormat="1" ht="14.25" customHeight="1" spans="1:4">
      <c r="A26" s="423"/>
      <c r="B26" s="424"/>
      <c r="C26" s="422"/>
      <c r="D26" s="422"/>
    </row>
    <row r="27" s="176" customFormat="1" ht="14.25" customHeight="1" spans="1:4">
      <c r="A27" s="423"/>
      <c r="B27" s="424"/>
      <c r="C27" s="422"/>
      <c r="D27" s="422"/>
    </row>
    <row r="28" s="176" customFormat="1" ht="14.25" customHeight="1" spans="1:4">
      <c r="A28" s="423"/>
      <c r="B28" s="424"/>
      <c r="C28" s="422"/>
      <c r="D28" s="422"/>
    </row>
    <row r="29" s="176" customFormat="1" ht="14.25" customHeight="1" spans="1:4">
      <c r="A29" s="423"/>
      <c r="B29" s="424"/>
      <c r="C29" s="422"/>
      <c r="D29" s="422"/>
    </row>
    <row r="30" s="176" customFormat="1" ht="14.25" customHeight="1" spans="1:4">
      <c r="A30" s="423"/>
      <c r="B30" s="424"/>
      <c r="C30" s="422"/>
      <c r="D30" s="422"/>
    </row>
    <row r="31" s="176" customFormat="1" ht="14.25" customHeight="1" spans="1:4">
      <c r="A31" s="423"/>
      <c r="B31" s="424"/>
      <c r="C31" s="422"/>
      <c r="D31" s="422"/>
    </row>
    <row r="32" s="176" customFormat="1" ht="14.25" customHeight="1" spans="1:4">
      <c r="A32" s="423"/>
      <c r="B32" s="424"/>
      <c r="C32" s="422"/>
      <c r="D32" s="422"/>
    </row>
    <row r="33" s="176" customFormat="1" ht="14.25" customHeight="1" spans="1:4">
      <c r="A33" s="425"/>
      <c r="B33" s="426"/>
      <c r="C33" s="422"/>
      <c r="D33" s="422"/>
    </row>
    <row r="34" s="176" customFormat="1" ht="14.25" customHeight="1" spans="1:4">
      <c r="A34" s="423"/>
      <c r="B34" s="424"/>
      <c r="C34" s="422"/>
      <c r="D34" s="422"/>
    </row>
    <row r="35" s="176" customFormat="1" ht="14.25" customHeight="1" spans="1:4">
      <c r="A35" s="423"/>
      <c r="B35" s="424"/>
      <c r="C35" s="422"/>
      <c r="D35" s="422"/>
    </row>
    <row r="36" s="176" customFormat="1" ht="14.25" customHeight="1" spans="1:4">
      <c r="A36" s="423"/>
      <c r="B36" s="424"/>
      <c r="C36" s="422"/>
      <c r="D36" s="422"/>
    </row>
    <row r="37" s="176" customFormat="1" ht="14.25" customHeight="1" spans="1:4">
      <c r="A37" s="423"/>
      <c r="B37" s="424"/>
      <c r="C37" s="422"/>
      <c r="D37" s="422"/>
    </row>
    <row r="38" s="176" customFormat="1" ht="14.25" customHeight="1" spans="1:4">
      <c r="A38" s="423"/>
      <c r="B38" s="424"/>
      <c r="C38" s="422"/>
      <c r="D38" s="422"/>
    </row>
    <row r="39" s="176" customFormat="1" ht="14.25" customHeight="1" spans="1:4">
      <c r="A39" s="423"/>
      <c r="B39" s="424"/>
      <c r="C39" s="422"/>
      <c r="D39" s="422"/>
    </row>
    <row r="40" s="176" customFormat="1" ht="14.25" customHeight="1" spans="1:4">
      <c r="A40" s="423"/>
      <c r="B40" s="424"/>
      <c r="C40" s="422"/>
      <c r="D40" s="422"/>
    </row>
    <row r="41" s="176" customFormat="1" ht="14.25" customHeight="1" spans="1:4">
      <c r="A41" s="423"/>
      <c r="B41" s="424"/>
      <c r="C41" s="422"/>
      <c r="D41" s="422"/>
    </row>
    <row r="42" s="176" customFormat="1" ht="14.25" customHeight="1" spans="1:4">
      <c r="A42" s="423"/>
      <c r="B42" s="424"/>
      <c r="C42" s="422"/>
      <c r="D42" s="422"/>
    </row>
    <row r="43" s="176" customFormat="1" ht="14.25" customHeight="1" spans="1:4">
      <c r="A43" s="423"/>
      <c r="B43" s="424"/>
      <c r="C43" s="422"/>
      <c r="D43" s="422"/>
    </row>
    <row r="44" s="176" customFormat="1" ht="14.25" customHeight="1" spans="1:4">
      <c r="A44" s="423"/>
      <c r="B44" s="424"/>
      <c r="C44" s="422"/>
      <c r="D44" s="422"/>
    </row>
    <row r="45" s="176" customFormat="1" ht="14.25" customHeight="1" spans="1:4">
      <c r="A45" s="427"/>
      <c r="B45" s="428"/>
      <c r="C45" s="422"/>
      <c r="D45" s="422"/>
    </row>
    <row r="46" s="176" customFormat="1" ht="14.25" customHeight="1" spans="1:4">
      <c r="A46" s="423"/>
      <c r="B46" s="424"/>
      <c r="C46" s="422"/>
      <c r="D46" s="422"/>
    </row>
    <row r="47" s="176" customFormat="1" ht="14.25" customHeight="1" spans="1:4">
      <c r="A47" s="423"/>
      <c r="B47" s="424"/>
      <c r="C47" s="422"/>
      <c r="D47" s="422"/>
    </row>
    <row r="48" s="176" customFormat="1" ht="14.25" customHeight="1" spans="1:4">
      <c r="A48" s="423"/>
      <c r="B48" s="424"/>
      <c r="C48" s="422"/>
      <c r="D48" s="422"/>
    </row>
    <row r="49" s="176" customFormat="1" ht="14.25" customHeight="1" spans="1:4">
      <c r="A49" s="423"/>
      <c r="B49" s="424"/>
      <c r="C49" s="422"/>
      <c r="D49" s="422"/>
    </row>
    <row r="50" s="176" customFormat="1" ht="14.25" customHeight="1" spans="1:4">
      <c r="A50" s="423"/>
      <c r="B50" s="424"/>
      <c r="C50" s="422"/>
      <c r="D50" s="422"/>
    </row>
    <row r="51" s="176" customFormat="1" ht="14.25" customHeight="1" spans="1:4">
      <c r="A51" s="429"/>
      <c r="B51" s="429"/>
      <c r="C51" s="422"/>
      <c r="D51" s="422"/>
    </row>
    <row r="52" ht="14.25" customHeight="1" spans="1:4">
      <c r="A52" s="430"/>
      <c r="B52" s="430"/>
      <c r="C52" s="422"/>
      <c r="D52" s="431" t="s">
        <v>122</v>
      </c>
    </row>
    <row r="54" spans="1:1">
      <c r="A54" s="177" t="s">
        <v>1315</v>
      </c>
    </row>
  </sheetData>
  <mergeCells count="50">
    <mergeCell ref="A1:D1"/>
    <mergeCell ref="A2:D2"/>
    <mergeCell ref="A3:D3"/>
    <mergeCell ref="A5:B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s>
  <printOptions horizontalCentered="1"/>
  <pageMargins left="0.313888888888889" right="0.313888888888889" top="0.393055555555556" bottom="0.196527777777778" header="0.313888888888889" footer="0.313888888888889"/>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C174"/>
  <sheetViews>
    <sheetView showZeros="0" zoomScale="130" zoomScaleNormal="130" topLeftCell="A82" workbookViewId="0">
      <selection activeCell="A85" sqref="A85"/>
    </sheetView>
  </sheetViews>
  <sheetFormatPr defaultColWidth="10" defaultRowHeight="14.4" outlineLevelCol="2"/>
  <cols>
    <col min="1" max="1" width="56.6296296296296" style="412" customWidth="1"/>
    <col min="2" max="3" width="20.1296296296296" style="163" customWidth="1"/>
    <col min="4" max="16384" width="10" style="163"/>
  </cols>
  <sheetData>
    <row r="1" ht="17.4" spans="1:3">
      <c r="A1" s="4" t="s">
        <v>1316</v>
      </c>
      <c r="B1" s="4"/>
      <c r="C1" s="4"/>
    </row>
    <row r="2" ht="24" spans="1:3">
      <c r="A2" s="118" t="s">
        <v>1317</v>
      </c>
      <c r="B2" s="118"/>
      <c r="C2" s="118"/>
    </row>
    <row r="3" spans="1:3">
      <c r="A3" s="164" t="s">
        <v>1318</v>
      </c>
      <c r="B3" s="164"/>
      <c r="C3" s="164"/>
    </row>
    <row r="4" ht="20.25" customHeight="1" spans="1:3">
      <c r="A4" s="413"/>
      <c r="B4" s="414"/>
      <c r="C4" s="414" t="s">
        <v>2</v>
      </c>
    </row>
    <row r="5" ht="24" customHeight="1" spans="1:3">
      <c r="A5" s="167"/>
      <c r="B5" s="168" t="s">
        <v>65</v>
      </c>
      <c r="C5" s="168" t="s">
        <v>5</v>
      </c>
    </row>
    <row r="6" ht="24" customHeight="1" spans="1:3">
      <c r="A6" s="189" t="s">
        <v>1319</v>
      </c>
      <c r="B6" s="168"/>
      <c r="C6" s="168"/>
    </row>
    <row r="7" ht="20.1" customHeight="1" spans="1:3">
      <c r="A7" s="171" t="s">
        <v>1320</v>
      </c>
      <c r="B7" s="415"/>
      <c r="C7" s="415"/>
    </row>
    <row r="8" ht="20.1" customHeight="1" spans="1:3">
      <c r="A8" s="171" t="s">
        <v>1321</v>
      </c>
      <c r="B8" s="415"/>
      <c r="C8" s="415"/>
    </row>
    <row r="9" ht="20.1" customHeight="1" spans="1:3">
      <c r="A9" s="171" t="s">
        <v>1322</v>
      </c>
      <c r="B9" s="415"/>
      <c r="C9" s="415"/>
    </row>
    <row r="10" ht="20.1" customHeight="1" spans="1:3">
      <c r="A10" s="171" t="s">
        <v>1323</v>
      </c>
      <c r="B10" s="415"/>
      <c r="C10" s="415"/>
    </row>
    <row r="11" ht="20.1" customHeight="1" spans="1:3">
      <c r="A11" s="171" t="s">
        <v>1324</v>
      </c>
      <c r="B11" s="415"/>
      <c r="C11" s="415"/>
    </row>
    <row r="12" ht="20.1" customHeight="1" spans="1:3">
      <c r="A12" s="171" t="s">
        <v>1325</v>
      </c>
      <c r="B12" s="415"/>
      <c r="C12" s="415"/>
    </row>
    <row r="13" ht="20.1" customHeight="1" spans="1:3">
      <c r="A13" s="171" t="s">
        <v>1326</v>
      </c>
      <c r="B13" s="415"/>
      <c r="C13" s="415"/>
    </row>
    <row r="14" ht="20.1" customHeight="1" spans="1:3">
      <c r="A14" s="171" t="s">
        <v>1327</v>
      </c>
      <c r="B14" s="415"/>
      <c r="C14" s="415"/>
    </row>
    <row r="15" ht="18.75" customHeight="1" spans="1:3">
      <c r="A15" s="171" t="s">
        <v>1328</v>
      </c>
      <c r="B15" s="415"/>
      <c r="C15" s="415"/>
    </row>
    <row r="16" ht="20.1" customHeight="1" spans="1:3">
      <c r="A16" s="171" t="s">
        <v>1329</v>
      </c>
      <c r="B16" s="415"/>
      <c r="C16" s="415"/>
    </row>
    <row r="17" ht="20.1" customHeight="1" spans="1:3">
      <c r="A17" s="416" t="s">
        <v>1330</v>
      </c>
      <c r="B17" s="415"/>
      <c r="C17" s="415"/>
    </row>
    <row r="18" ht="20.1" customHeight="1" spans="1:3">
      <c r="A18" s="416" t="s">
        <v>1331</v>
      </c>
      <c r="B18" s="415"/>
      <c r="C18" s="415"/>
    </row>
    <row r="19" ht="20.1" customHeight="1" spans="1:3">
      <c r="A19" s="416" t="s">
        <v>1332</v>
      </c>
      <c r="B19" s="415"/>
      <c r="C19" s="415"/>
    </row>
    <row r="20" ht="20.1" customHeight="1" spans="1:3">
      <c r="A20" s="416" t="s">
        <v>1333</v>
      </c>
      <c r="B20" s="415"/>
      <c r="C20" s="415"/>
    </row>
    <row r="21" ht="20.1" customHeight="1" spans="1:3">
      <c r="A21" s="416" t="s">
        <v>1334</v>
      </c>
      <c r="B21" s="415"/>
      <c r="C21" s="415"/>
    </row>
    <row r="22" ht="20.1" customHeight="1" spans="1:3">
      <c r="A22" s="416" t="s">
        <v>1335</v>
      </c>
      <c r="B22" s="415"/>
      <c r="C22" s="415"/>
    </row>
    <row r="23" ht="20.1" customHeight="1" spans="1:3">
      <c r="A23" s="416" t="s">
        <v>1336</v>
      </c>
      <c r="B23" s="415"/>
      <c r="C23" s="415"/>
    </row>
    <row r="24" ht="20.1" customHeight="1" spans="1:3">
      <c r="A24" s="173" t="s">
        <v>1337</v>
      </c>
      <c r="B24" s="415"/>
      <c r="C24" s="415"/>
    </row>
    <row r="25" ht="20.1" customHeight="1" spans="1:3">
      <c r="A25" s="173" t="s">
        <v>1338</v>
      </c>
      <c r="B25" s="415"/>
      <c r="C25" s="415"/>
    </row>
    <row r="26" ht="20.1" customHeight="1" spans="1:3">
      <c r="A26" s="173" t="s">
        <v>1339</v>
      </c>
      <c r="B26" s="415"/>
      <c r="C26" s="415"/>
    </row>
    <row r="27" ht="20.1" customHeight="1" spans="1:3">
      <c r="A27" s="173" t="s">
        <v>1340</v>
      </c>
      <c r="B27" s="415"/>
      <c r="C27" s="415"/>
    </row>
    <row r="28" ht="20.1" customHeight="1" spans="1:3">
      <c r="A28" s="173" t="s">
        <v>1341</v>
      </c>
      <c r="B28" s="415"/>
      <c r="C28" s="415"/>
    </row>
    <row r="29" ht="20.1" customHeight="1" spans="1:3">
      <c r="A29" s="173" t="s">
        <v>1342</v>
      </c>
      <c r="B29" s="415"/>
      <c r="C29" s="415"/>
    </row>
    <row r="30" ht="20.1" customHeight="1" spans="1:3">
      <c r="A30" s="173" t="s">
        <v>1343</v>
      </c>
      <c r="B30" s="415"/>
      <c r="C30" s="415"/>
    </row>
    <row r="31" ht="20.1" customHeight="1" spans="1:3">
      <c r="A31" s="173" t="s">
        <v>1344</v>
      </c>
      <c r="B31" s="415"/>
      <c r="C31" s="415"/>
    </row>
    <row r="32" ht="20.1" customHeight="1" spans="1:3">
      <c r="A32" s="173" t="s">
        <v>1345</v>
      </c>
      <c r="B32" s="415"/>
      <c r="C32" s="415"/>
    </row>
    <row r="33" ht="20.1" customHeight="1" spans="1:3">
      <c r="A33" s="173" t="s">
        <v>1346</v>
      </c>
      <c r="B33" s="415"/>
      <c r="C33" s="415"/>
    </row>
    <row r="34" ht="20.1" customHeight="1" spans="1:3">
      <c r="A34" s="173" t="s">
        <v>1347</v>
      </c>
      <c r="B34" s="415"/>
      <c r="C34" s="415"/>
    </row>
    <row r="35" ht="20.1" customHeight="1" spans="1:3">
      <c r="A35" s="173" t="s">
        <v>1348</v>
      </c>
      <c r="B35" s="415"/>
      <c r="C35" s="415"/>
    </row>
    <row r="36" ht="20.1" customHeight="1" spans="1:3">
      <c r="A36" s="173" t="s">
        <v>1349</v>
      </c>
      <c r="B36" s="415"/>
      <c r="C36" s="415"/>
    </row>
    <row r="37" ht="20.1" customHeight="1" spans="1:3">
      <c r="A37" s="173" t="s">
        <v>1350</v>
      </c>
      <c r="B37" s="415"/>
      <c r="C37" s="415"/>
    </row>
    <row r="38" ht="20.1" customHeight="1" spans="1:3">
      <c r="A38" s="173" t="s">
        <v>1351</v>
      </c>
      <c r="B38" s="415"/>
      <c r="C38" s="415"/>
    </row>
    <row r="39" ht="20.1" customHeight="1" spans="1:3">
      <c r="A39" s="173" t="s">
        <v>1352</v>
      </c>
      <c r="B39" s="415"/>
      <c r="C39" s="415"/>
    </row>
    <row r="40" ht="20.1" customHeight="1" spans="1:3">
      <c r="A40" s="173" t="s">
        <v>1353</v>
      </c>
      <c r="B40" s="415"/>
      <c r="C40" s="415"/>
    </row>
    <row r="41" ht="20.1" customHeight="1" spans="1:3">
      <c r="A41" s="173" t="s">
        <v>1354</v>
      </c>
      <c r="B41" s="415"/>
      <c r="C41" s="415"/>
    </row>
    <row r="42" ht="20.1" customHeight="1" spans="1:3">
      <c r="A42" s="173" t="s">
        <v>1355</v>
      </c>
      <c r="B42" s="415"/>
      <c r="C42" s="415"/>
    </row>
    <row r="43" ht="20.1" customHeight="1" spans="1:3">
      <c r="A43" s="173" t="s">
        <v>1356</v>
      </c>
      <c r="B43" s="415"/>
      <c r="C43" s="415"/>
    </row>
    <row r="44" ht="20.1" customHeight="1" spans="1:3">
      <c r="A44" s="173" t="s">
        <v>1357</v>
      </c>
      <c r="B44" s="415"/>
      <c r="C44" s="415"/>
    </row>
    <row r="45" ht="20.1" customHeight="1" spans="1:3">
      <c r="A45" s="173" t="s">
        <v>1358</v>
      </c>
      <c r="B45" s="415"/>
      <c r="C45" s="415"/>
    </row>
    <row r="46" ht="20.1" customHeight="1" spans="1:3">
      <c r="A46" s="173" t="s">
        <v>1359</v>
      </c>
      <c r="B46" s="415"/>
      <c r="C46" s="415"/>
    </row>
    <row r="47" ht="20.1" customHeight="1" spans="1:3">
      <c r="A47" s="173" t="s">
        <v>1360</v>
      </c>
      <c r="B47" s="415"/>
      <c r="C47" s="415"/>
    </row>
    <row r="48" ht="20.1" customHeight="1" spans="1:3">
      <c r="A48" s="173" t="s">
        <v>1361</v>
      </c>
      <c r="B48" s="415"/>
      <c r="C48" s="415"/>
    </row>
    <row r="49" ht="20.1" customHeight="1" spans="1:3">
      <c r="A49" s="173" t="s">
        <v>1362</v>
      </c>
      <c r="B49" s="415"/>
      <c r="C49" s="415"/>
    </row>
    <row r="50" ht="20.1" customHeight="1" spans="1:3">
      <c r="A50" s="173" t="s">
        <v>1363</v>
      </c>
      <c r="B50" s="415"/>
      <c r="C50" s="415"/>
    </row>
    <row r="51" ht="20.1" customHeight="1" spans="1:3">
      <c r="A51" s="173" t="s">
        <v>1364</v>
      </c>
      <c r="B51" s="415"/>
      <c r="C51" s="415"/>
    </row>
    <row r="52" ht="20.1" customHeight="1" spans="1:3">
      <c r="A52" s="173" t="s">
        <v>1365</v>
      </c>
      <c r="B52" s="415"/>
      <c r="C52" s="415"/>
    </row>
    <row r="53" ht="20.1" customHeight="1" spans="1:3">
      <c r="A53" s="173" t="s">
        <v>1366</v>
      </c>
      <c r="B53" s="415"/>
      <c r="C53" s="415"/>
    </row>
    <row r="54" ht="20.1" customHeight="1" spans="1:3">
      <c r="A54" s="173" t="s">
        <v>1367</v>
      </c>
      <c r="B54" s="415"/>
      <c r="C54" s="415"/>
    </row>
    <row r="55" ht="20.1" customHeight="1" spans="1:3">
      <c r="A55" s="173" t="s">
        <v>1368</v>
      </c>
      <c r="B55" s="415"/>
      <c r="C55" s="415"/>
    </row>
    <row r="56" ht="20.1" customHeight="1" spans="1:3">
      <c r="A56" s="173" t="s">
        <v>1369</v>
      </c>
      <c r="B56" s="415"/>
      <c r="C56" s="415"/>
    </row>
    <row r="57" ht="20.1" customHeight="1" spans="1:3">
      <c r="A57" s="173" t="s">
        <v>1370</v>
      </c>
      <c r="B57" s="415"/>
      <c r="C57" s="415"/>
    </row>
    <row r="58" ht="20.1" customHeight="1" spans="1:3">
      <c r="A58" s="173" t="s">
        <v>1371</v>
      </c>
      <c r="B58" s="415"/>
      <c r="C58" s="415"/>
    </row>
    <row r="59" ht="20.1" customHeight="1" spans="1:3">
      <c r="A59" s="173" t="s">
        <v>1372</v>
      </c>
      <c r="B59" s="415"/>
      <c r="C59" s="415"/>
    </row>
    <row r="60" ht="20.1" customHeight="1" spans="1:3">
      <c r="A60" s="173" t="s">
        <v>1373</v>
      </c>
      <c r="B60" s="415"/>
      <c r="C60" s="415"/>
    </row>
    <row r="61" ht="20.1" customHeight="1" spans="1:3">
      <c r="A61" s="173" t="s">
        <v>1374</v>
      </c>
      <c r="B61" s="415"/>
      <c r="C61" s="415"/>
    </row>
    <row r="62" ht="20.1" customHeight="1" spans="1:3">
      <c r="A62" s="173" t="s">
        <v>1375</v>
      </c>
      <c r="B62" s="415"/>
      <c r="C62" s="415"/>
    </row>
    <row r="63" ht="20.1" customHeight="1" spans="1:3">
      <c r="A63" s="173" t="s">
        <v>1376</v>
      </c>
      <c r="B63" s="415"/>
      <c r="C63" s="415"/>
    </row>
    <row r="64" ht="20.1" customHeight="1" spans="1:3">
      <c r="A64" s="173" t="s">
        <v>1377</v>
      </c>
      <c r="B64" s="415"/>
      <c r="C64" s="415"/>
    </row>
    <row r="65" ht="20.1" customHeight="1" spans="1:3">
      <c r="A65" s="173" t="s">
        <v>1378</v>
      </c>
      <c r="B65" s="415"/>
      <c r="C65" s="415"/>
    </row>
    <row r="66" ht="20.1" customHeight="1" spans="1:3">
      <c r="A66" s="173" t="s">
        <v>1379</v>
      </c>
      <c r="B66" s="415"/>
      <c r="C66" s="415"/>
    </row>
    <row r="67" ht="20.1" customHeight="1" spans="1:3">
      <c r="A67" s="173" t="s">
        <v>1380</v>
      </c>
      <c r="B67" s="415"/>
      <c r="C67" s="415"/>
    </row>
    <row r="68" ht="20.1" customHeight="1" spans="1:3">
      <c r="A68" s="173" t="s">
        <v>1381</v>
      </c>
      <c r="B68" s="415"/>
      <c r="C68" s="415"/>
    </row>
    <row r="69" ht="20.1" customHeight="1" spans="1:3">
      <c r="A69" s="173" t="s">
        <v>1382</v>
      </c>
      <c r="B69" s="415"/>
      <c r="C69" s="415"/>
    </row>
    <row r="70" ht="20.1" customHeight="1" spans="1:3">
      <c r="A70" s="173" t="s">
        <v>1383</v>
      </c>
      <c r="B70" s="415"/>
      <c r="C70" s="415"/>
    </row>
    <row r="71" ht="20.1" customHeight="1" spans="1:3">
      <c r="A71" s="173" t="s">
        <v>1384</v>
      </c>
      <c r="B71" s="415"/>
      <c r="C71" s="415"/>
    </row>
    <row r="72" ht="20.1" customHeight="1" spans="1:3">
      <c r="A72" s="173" t="s">
        <v>1385</v>
      </c>
      <c r="B72" s="415"/>
      <c r="C72" s="415"/>
    </row>
    <row r="73" ht="20.1" customHeight="1" spans="1:3">
      <c r="A73" s="173" t="s">
        <v>1386</v>
      </c>
      <c r="B73" s="415"/>
      <c r="C73" s="415"/>
    </row>
    <row r="74" ht="20.1" customHeight="1" spans="1:3">
      <c r="A74" s="173" t="s">
        <v>1387</v>
      </c>
      <c r="B74" s="415"/>
      <c r="C74" s="415"/>
    </row>
    <row r="75" ht="20.1" customHeight="1" spans="1:3">
      <c r="A75" s="173" t="s">
        <v>1388</v>
      </c>
      <c r="B75" s="415"/>
      <c r="C75" s="415"/>
    </row>
    <row r="76" ht="20.1" customHeight="1" spans="1:3">
      <c r="A76" s="173" t="s">
        <v>1389</v>
      </c>
      <c r="B76" s="415"/>
      <c r="C76" s="415"/>
    </row>
    <row r="77" ht="20.1" customHeight="1" spans="1:3">
      <c r="A77" s="173" t="s">
        <v>1390</v>
      </c>
      <c r="B77" s="415"/>
      <c r="C77" s="415"/>
    </row>
    <row r="78" ht="20.1" customHeight="1" spans="1:3">
      <c r="A78" s="173" t="s">
        <v>1391</v>
      </c>
      <c r="B78" s="415"/>
      <c r="C78" s="415"/>
    </row>
    <row r="79" ht="20.1" customHeight="1" spans="1:3">
      <c r="A79" s="173" t="s">
        <v>1392</v>
      </c>
      <c r="B79" s="415"/>
      <c r="C79" s="415"/>
    </row>
    <row r="80" ht="20.1" customHeight="1" spans="1:3">
      <c r="A80" s="173" t="s">
        <v>1393</v>
      </c>
      <c r="B80" s="415"/>
      <c r="C80" s="415"/>
    </row>
    <row r="81" ht="20.1" customHeight="1" spans="1:3">
      <c r="A81" s="173" t="s">
        <v>1394</v>
      </c>
      <c r="B81" s="415"/>
      <c r="C81" s="415"/>
    </row>
    <row r="82" ht="20.1" customHeight="1" spans="1:3">
      <c r="A82" s="173" t="s">
        <v>1395</v>
      </c>
      <c r="B82" s="415"/>
      <c r="C82" s="415"/>
    </row>
    <row r="83" ht="20.1" customHeight="1" spans="1:3">
      <c r="A83" s="173" t="s">
        <v>1396</v>
      </c>
      <c r="B83" s="415"/>
      <c r="C83" s="415"/>
    </row>
    <row r="84" ht="49.5" customHeight="1" spans="1:3">
      <c r="A84" s="417" t="s">
        <v>1397</v>
      </c>
      <c r="B84" s="417"/>
      <c r="C84" s="417"/>
    </row>
    <row r="85" ht="20.1" customHeight="1" spans="1:1">
      <c r="A85" s="177" t="s">
        <v>1315</v>
      </c>
    </row>
    <row r="86" ht="20.1" customHeight="1" spans="1:1">
      <c r="A86" s="163"/>
    </row>
    <row r="87" ht="20.1" customHeight="1" spans="1:1">
      <c r="A87" s="163"/>
    </row>
    <row r="88" ht="20.1" customHeight="1" spans="1:1">
      <c r="A88" s="163"/>
    </row>
    <row r="89" ht="20.1" customHeight="1" spans="1:1">
      <c r="A89" s="163"/>
    </row>
    <row r="90" ht="20.1" customHeight="1" spans="1:1">
      <c r="A90" s="163"/>
    </row>
    <row r="91" ht="20.1" customHeight="1" spans="1:1">
      <c r="A91" s="163"/>
    </row>
    <row r="92" ht="20.1" customHeight="1" spans="1:1">
      <c r="A92" s="163"/>
    </row>
    <row r="93" ht="20.1" customHeight="1" spans="1:1">
      <c r="A93" s="163"/>
    </row>
    <row r="94" ht="20.1" customHeight="1" spans="1:1">
      <c r="A94" s="163"/>
    </row>
    <row r="95" ht="20.1" customHeight="1" spans="1:1">
      <c r="A95" s="163"/>
    </row>
    <row r="96" ht="20.1" customHeight="1" spans="1:1">
      <c r="A96" s="163"/>
    </row>
    <row r="97" ht="20.1" customHeight="1" spans="1:1">
      <c r="A97" s="163"/>
    </row>
    <row r="98" ht="20.1" customHeight="1" spans="1:1">
      <c r="A98" s="163"/>
    </row>
    <row r="99" ht="20.1" customHeight="1" spans="1:1">
      <c r="A99" s="163"/>
    </row>
    <row r="100" ht="20.1" customHeight="1" spans="1:1">
      <c r="A100" s="163"/>
    </row>
    <row r="101" ht="20.1" customHeight="1" spans="1:1">
      <c r="A101" s="163"/>
    </row>
    <row r="102" ht="20.1" customHeight="1" spans="1:1">
      <c r="A102" s="163"/>
    </row>
    <row r="103" ht="20.1" customHeight="1" spans="1:1">
      <c r="A103" s="163"/>
    </row>
    <row r="104" ht="20.1" customHeight="1" spans="1:1">
      <c r="A104" s="163"/>
    </row>
    <row r="105" ht="20.1" customHeight="1" spans="1:1">
      <c r="A105" s="163"/>
    </row>
    <row r="106" ht="20.1" customHeight="1" spans="1:1">
      <c r="A106" s="163"/>
    </row>
    <row r="107" spans="1:1">
      <c r="A107" s="163"/>
    </row>
    <row r="108" spans="1:1">
      <c r="A108" s="163"/>
    </row>
    <row r="109" spans="1:1">
      <c r="A109" s="163"/>
    </row>
    <row r="110" spans="1:1">
      <c r="A110" s="163"/>
    </row>
    <row r="111" spans="1:1">
      <c r="A111" s="163"/>
    </row>
    <row r="112" spans="1:1">
      <c r="A112" s="163"/>
    </row>
    <row r="113" spans="1:1">
      <c r="A113" s="163"/>
    </row>
    <row r="114" spans="1:1">
      <c r="A114" s="163"/>
    </row>
    <row r="115" spans="1:1">
      <c r="A115" s="163"/>
    </row>
    <row r="116" spans="1:1">
      <c r="A116" s="163"/>
    </row>
    <row r="117" spans="1:1">
      <c r="A117" s="163"/>
    </row>
    <row r="118" spans="1:1">
      <c r="A118" s="163"/>
    </row>
    <row r="119" spans="1:1">
      <c r="A119" s="163"/>
    </row>
    <row r="120" spans="1:1">
      <c r="A120" s="163"/>
    </row>
    <row r="121" spans="1:1">
      <c r="A121" s="163"/>
    </row>
    <row r="122" spans="1:1">
      <c r="A122" s="163"/>
    </row>
    <row r="123" spans="1:1">
      <c r="A123" s="163"/>
    </row>
    <row r="124" spans="1:1">
      <c r="A124" s="163"/>
    </row>
    <row r="125" spans="1:1">
      <c r="A125" s="163"/>
    </row>
    <row r="126" spans="1:1">
      <c r="A126" s="163"/>
    </row>
    <row r="127" spans="1:1">
      <c r="A127" s="163"/>
    </row>
    <row r="128" spans="1:1">
      <c r="A128" s="163"/>
    </row>
    <row r="129" spans="1:1">
      <c r="A129" s="163"/>
    </row>
    <row r="130" spans="1:1">
      <c r="A130" s="163"/>
    </row>
    <row r="131" spans="1:1">
      <c r="A131" s="163"/>
    </row>
    <row r="132" spans="1:1">
      <c r="A132" s="163"/>
    </row>
    <row r="133" spans="1:1">
      <c r="A133" s="163"/>
    </row>
    <row r="134" spans="1:1">
      <c r="A134" s="163"/>
    </row>
    <row r="135" spans="1:1">
      <c r="A135" s="163"/>
    </row>
    <row r="136" spans="1:1">
      <c r="A136" s="163"/>
    </row>
    <row r="137" spans="1:1">
      <c r="A137" s="163"/>
    </row>
    <row r="138" spans="1:1">
      <c r="A138" s="163"/>
    </row>
    <row r="139" spans="1:1">
      <c r="A139" s="163"/>
    </row>
    <row r="140" spans="1:1">
      <c r="A140" s="163"/>
    </row>
    <row r="141" spans="1:1">
      <c r="A141" s="163"/>
    </row>
    <row r="142" spans="1:1">
      <c r="A142" s="163"/>
    </row>
    <row r="143" spans="1:1">
      <c r="A143" s="163"/>
    </row>
    <row r="144" spans="1:1">
      <c r="A144" s="163"/>
    </row>
    <row r="145" spans="1:1">
      <c r="A145" s="163"/>
    </row>
    <row r="146" spans="1:1">
      <c r="A146" s="163"/>
    </row>
    <row r="147" spans="1:1">
      <c r="A147" s="163"/>
    </row>
    <row r="148" spans="1:1">
      <c r="A148" s="163"/>
    </row>
    <row r="149" spans="1:1">
      <c r="A149" s="163"/>
    </row>
    <row r="150" spans="1:1">
      <c r="A150" s="163"/>
    </row>
    <row r="151" spans="1:1">
      <c r="A151" s="163"/>
    </row>
    <row r="152" spans="1:1">
      <c r="A152" s="163"/>
    </row>
    <row r="153" spans="1:1">
      <c r="A153" s="163"/>
    </row>
    <row r="154" spans="1:1">
      <c r="A154" s="163"/>
    </row>
    <row r="155" spans="1:1">
      <c r="A155" s="163"/>
    </row>
    <row r="156" spans="1:1">
      <c r="A156" s="163"/>
    </row>
    <row r="157" spans="1:1">
      <c r="A157" s="163"/>
    </row>
    <row r="158" spans="1:1">
      <c r="A158" s="163"/>
    </row>
    <row r="159" spans="1:1">
      <c r="A159" s="163"/>
    </row>
    <row r="160" spans="1:1">
      <c r="A160" s="163"/>
    </row>
    <row r="161" spans="1:1">
      <c r="A161" s="163"/>
    </row>
    <row r="162" spans="1:1">
      <c r="A162" s="163"/>
    </row>
    <row r="163" spans="1:1">
      <c r="A163" s="163"/>
    </row>
    <row r="164" spans="1:1">
      <c r="A164" s="163"/>
    </row>
    <row r="165" spans="1:1">
      <c r="A165" s="163"/>
    </row>
    <row r="166" spans="1:1">
      <c r="A166" s="163"/>
    </row>
    <row r="167" spans="1:1">
      <c r="A167" s="163"/>
    </row>
    <row r="168" spans="1:1">
      <c r="A168" s="163"/>
    </row>
    <row r="169" spans="1:1">
      <c r="A169" s="163"/>
    </row>
    <row r="170" spans="1:1">
      <c r="A170" s="163"/>
    </row>
    <row r="171" spans="1:1">
      <c r="A171" s="163"/>
    </row>
    <row r="172" spans="1:1">
      <c r="A172" s="163"/>
    </row>
    <row r="173" spans="1:1">
      <c r="A173" s="163"/>
    </row>
    <row r="174" spans="1:1">
      <c r="A174" s="163"/>
    </row>
  </sheetData>
  <mergeCells count="4">
    <mergeCell ref="A1:C1"/>
    <mergeCell ref="A2:C2"/>
    <mergeCell ref="A3:C3"/>
    <mergeCell ref="A84:C84"/>
  </mergeCells>
  <printOptions horizontalCentered="1"/>
  <pageMargins left="0.235416666666667" right="0.235416666666667" top="0.511805555555556" bottom="0.471527777777778" header="0.313888888888889" footer="0.196527777777778"/>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58"/>
  <sheetViews>
    <sheetView showZeros="0" topLeftCell="D9" workbookViewId="0">
      <selection activeCell="N1" sqref="A$1:N$1048576"/>
    </sheetView>
  </sheetViews>
  <sheetFormatPr defaultColWidth="9" defaultRowHeight="15.6"/>
  <cols>
    <col min="1" max="1" width="39.1296296296296" style="358" customWidth="1"/>
    <col min="2" max="2" width="12.1296296296296" style="359" customWidth="1"/>
    <col min="3" max="3" width="12.1296296296296" style="359" hidden="1" customWidth="1"/>
    <col min="4" max="4" width="13.3796296296296" style="359" customWidth="1"/>
    <col min="5" max="5" width="12.1296296296296" style="360" customWidth="1"/>
    <col min="6" max="6" width="11.1296296296296" style="361" customWidth="1"/>
    <col min="7" max="7" width="11.75" style="362" customWidth="1"/>
    <col min="8" max="8" width="35.1296296296296" style="363" customWidth="1"/>
    <col min="9" max="9" width="11.1296296296296" style="360" customWidth="1"/>
    <col min="10" max="10" width="11.1296296296296" style="359" hidden="1" customWidth="1"/>
    <col min="11" max="11" width="13.1296296296296" style="359" customWidth="1"/>
    <col min="12" max="12" width="12.5" style="360" customWidth="1"/>
    <col min="13" max="13" width="11.1296296296296" style="364" customWidth="1"/>
    <col min="14" max="14" width="15.3796296296296" style="362" customWidth="1"/>
    <col min="15" max="16384" width="9" style="365"/>
  </cols>
  <sheetData>
    <row r="1" ht="18" customHeight="1" spans="1:14">
      <c r="A1" s="51" t="s">
        <v>1398</v>
      </c>
      <c r="B1" s="366"/>
      <c r="C1" s="366"/>
      <c r="D1" s="366"/>
      <c r="E1" s="366"/>
      <c r="F1" s="51"/>
      <c r="G1" s="51"/>
      <c r="H1" s="51"/>
      <c r="I1" s="401"/>
      <c r="J1" s="366"/>
      <c r="K1" s="366"/>
      <c r="L1" s="401"/>
      <c r="M1" s="402"/>
      <c r="N1" s="403"/>
    </row>
    <row r="2" ht="33" customHeight="1" spans="1:14">
      <c r="A2" s="81" t="s">
        <v>1399</v>
      </c>
      <c r="B2" s="367"/>
      <c r="C2" s="367"/>
      <c r="D2" s="367"/>
      <c r="E2" s="367"/>
      <c r="F2" s="81"/>
      <c r="G2" s="81"/>
      <c r="H2" s="81"/>
      <c r="I2" s="367"/>
      <c r="J2" s="367"/>
      <c r="K2" s="367"/>
      <c r="L2" s="367"/>
      <c r="M2" s="81"/>
      <c r="N2" s="81"/>
    </row>
    <row r="3" ht="20.25" customHeight="1" spans="1:14">
      <c r="A3" s="335" t="s">
        <v>23</v>
      </c>
      <c r="B3" s="336"/>
      <c r="C3" s="336"/>
      <c r="D3" s="336"/>
      <c r="E3" s="336"/>
      <c r="F3" s="335"/>
      <c r="G3" s="335"/>
      <c r="H3" s="335"/>
      <c r="I3" s="404"/>
      <c r="J3" s="405"/>
      <c r="K3" s="405"/>
      <c r="L3" s="404"/>
      <c r="M3" s="406"/>
      <c r="N3" s="407" t="s">
        <v>2</v>
      </c>
    </row>
    <row r="4" ht="52.2" spans="1:14">
      <c r="A4" s="368" t="s">
        <v>1246</v>
      </c>
      <c r="B4" s="369" t="s">
        <v>65</v>
      </c>
      <c r="C4" s="369" t="s">
        <v>66</v>
      </c>
      <c r="D4" s="369" t="s">
        <v>67</v>
      </c>
      <c r="E4" s="370" t="s">
        <v>5</v>
      </c>
      <c r="F4" s="290" t="s">
        <v>68</v>
      </c>
      <c r="G4" s="371" t="s">
        <v>69</v>
      </c>
      <c r="H4" s="368" t="s">
        <v>149</v>
      </c>
      <c r="I4" s="370" t="s">
        <v>65</v>
      </c>
      <c r="J4" s="369" t="s">
        <v>66</v>
      </c>
      <c r="K4" s="369" t="s">
        <v>67</v>
      </c>
      <c r="L4" s="370" t="s">
        <v>5</v>
      </c>
      <c r="M4" s="408" t="s">
        <v>68</v>
      </c>
      <c r="N4" s="371" t="s">
        <v>69</v>
      </c>
    </row>
    <row r="5" ht="20.1" customHeight="1" spans="1:14">
      <c r="A5" s="368" t="s">
        <v>71</v>
      </c>
      <c r="B5" s="372">
        <f>B6+B20</f>
        <v>123.93</v>
      </c>
      <c r="C5" s="372">
        <f>C6+C20</f>
        <v>0</v>
      </c>
      <c r="D5" s="372">
        <f>D6+D20</f>
        <v>662.92</v>
      </c>
      <c r="E5" s="372">
        <f>E6+E20</f>
        <v>662.92</v>
      </c>
      <c r="F5" s="373">
        <f>E5/D5*100</f>
        <v>100</v>
      </c>
      <c r="G5" s="374">
        <f>(E5-2269.91)/2269.91*100</f>
        <v>-70.7953178760391</v>
      </c>
      <c r="H5" s="368" t="s">
        <v>71</v>
      </c>
      <c r="I5" s="372">
        <f>I6+I20</f>
        <v>123.93</v>
      </c>
      <c r="J5" s="376">
        <f>J6+J20</f>
        <v>0</v>
      </c>
      <c r="K5" s="372">
        <f>K6+K20</f>
        <v>662.92</v>
      </c>
      <c r="L5" s="372">
        <f>L6+L20</f>
        <v>662.92</v>
      </c>
      <c r="M5" s="386">
        <f>L5/K5*100</f>
        <v>100</v>
      </c>
      <c r="N5" s="374">
        <f>(L5-2269.91)/2269.91*100</f>
        <v>-70.7953178760391</v>
      </c>
    </row>
    <row r="6" ht="20.1" customHeight="1" spans="1:14">
      <c r="A6" s="375" t="s">
        <v>72</v>
      </c>
      <c r="B6" s="376">
        <f>SUM(B7:B19)</f>
        <v>0</v>
      </c>
      <c r="C6" s="376">
        <f>SUM(C7:C19)</f>
        <v>0</v>
      </c>
      <c r="D6" s="376">
        <f>SUM(D7:D19)</f>
        <v>0</v>
      </c>
      <c r="E6" s="372">
        <f>SUM(E7:E19)</f>
        <v>0</v>
      </c>
      <c r="F6" s="373"/>
      <c r="G6" s="377"/>
      <c r="H6" s="375" t="s">
        <v>73</v>
      </c>
      <c r="I6" s="372">
        <f>SUM(I7:I19)</f>
        <v>123.93</v>
      </c>
      <c r="J6" s="376">
        <f>SUM(J7:J19)</f>
        <v>0</v>
      </c>
      <c r="K6" s="372">
        <f>SUM(K7:K19)</f>
        <v>629.72</v>
      </c>
      <c r="L6" s="372">
        <f>SUM(L7:L19)</f>
        <v>623.51</v>
      </c>
      <c r="M6" s="386">
        <f>L6/K6*100</f>
        <v>99.013847424252</v>
      </c>
      <c r="N6" s="377">
        <f>(L6-2145.98)/2145.98*100</f>
        <v>-70.945209181819</v>
      </c>
    </row>
    <row r="7" ht="20.1" customHeight="1" spans="1:14">
      <c r="A7" s="378" t="s">
        <v>1400</v>
      </c>
      <c r="B7" s="379"/>
      <c r="C7" s="379"/>
      <c r="D7" s="379">
        <f>SUM(B7:C7)</f>
        <v>0</v>
      </c>
      <c r="E7" s="380"/>
      <c r="F7" s="381"/>
      <c r="G7" s="382"/>
      <c r="H7" s="197" t="s">
        <v>1401</v>
      </c>
      <c r="I7" s="380"/>
      <c r="J7" s="379"/>
      <c r="K7" s="379"/>
      <c r="L7" s="380"/>
      <c r="M7" s="409"/>
      <c r="N7" s="382"/>
    </row>
    <row r="8" ht="20.1" customHeight="1" spans="1:14">
      <c r="A8" s="197" t="s">
        <v>1402</v>
      </c>
      <c r="B8" s="379"/>
      <c r="C8" s="379"/>
      <c r="D8" s="379">
        <f t="shared" ref="D8" si="0">SUM(B8:C8)</f>
        <v>0</v>
      </c>
      <c r="E8" s="380"/>
      <c r="F8" s="381"/>
      <c r="G8" s="382"/>
      <c r="H8" s="197" t="s">
        <v>1403</v>
      </c>
      <c r="I8" s="380"/>
      <c r="J8" s="379"/>
      <c r="K8" s="379"/>
      <c r="L8" s="380"/>
      <c r="M8" s="409"/>
      <c r="N8" s="382"/>
    </row>
    <row r="9" ht="20.1" customHeight="1" spans="1:14">
      <c r="A9" s="197" t="s">
        <v>1404</v>
      </c>
      <c r="B9" s="379"/>
      <c r="C9" s="379"/>
      <c r="D9" s="379"/>
      <c r="E9" s="380"/>
      <c r="F9" s="381"/>
      <c r="G9" s="382"/>
      <c r="H9" s="197" t="s">
        <v>1405</v>
      </c>
      <c r="I9" s="380">
        <v>123.93</v>
      </c>
      <c r="J9" s="379"/>
      <c r="K9" s="380">
        <v>618.24</v>
      </c>
      <c r="L9" s="380">
        <v>618.24</v>
      </c>
      <c r="M9" s="386">
        <f>L9/K9*100</f>
        <v>100</v>
      </c>
      <c r="N9" s="382">
        <f>(L9-2145.98)/2145.98*100</f>
        <v>-71.1907846298661</v>
      </c>
    </row>
    <row r="10" ht="20.1" customHeight="1" spans="1:14">
      <c r="A10" s="197" t="s">
        <v>1406</v>
      </c>
      <c r="B10" s="379"/>
      <c r="C10" s="379"/>
      <c r="D10" s="379"/>
      <c r="E10" s="380"/>
      <c r="F10" s="381"/>
      <c r="G10" s="382"/>
      <c r="H10" s="197" t="s">
        <v>1407</v>
      </c>
      <c r="I10" s="380"/>
      <c r="J10" s="379"/>
      <c r="K10" s="379"/>
      <c r="L10" s="380"/>
      <c r="M10" s="409"/>
      <c r="N10" s="382"/>
    </row>
    <row r="11" ht="20.1" customHeight="1" spans="1:14">
      <c r="A11" s="197" t="s">
        <v>1408</v>
      </c>
      <c r="B11" s="383"/>
      <c r="C11" s="379"/>
      <c r="D11" s="379"/>
      <c r="E11" s="380"/>
      <c r="F11" s="381"/>
      <c r="G11" s="382"/>
      <c r="H11" s="197" t="s">
        <v>1409</v>
      </c>
      <c r="I11" s="150"/>
      <c r="J11" s="379"/>
      <c r="K11" s="379"/>
      <c r="L11" s="380"/>
      <c r="M11" s="409"/>
      <c r="N11" s="382"/>
    </row>
    <row r="12" ht="20.1" customHeight="1" spans="1:14">
      <c r="A12" s="197" t="s">
        <v>1410</v>
      </c>
      <c r="B12" s="383"/>
      <c r="C12" s="379"/>
      <c r="D12" s="379"/>
      <c r="E12" s="380"/>
      <c r="F12" s="381"/>
      <c r="G12" s="382"/>
      <c r="H12" s="197" t="s">
        <v>1411</v>
      </c>
      <c r="I12" s="150"/>
      <c r="J12" s="379"/>
      <c r="K12" s="380">
        <v>10</v>
      </c>
      <c r="L12" s="380">
        <v>5</v>
      </c>
      <c r="M12" s="386">
        <f>L12/K12*100</f>
        <v>50</v>
      </c>
      <c r="N12" s="382">
        <v>100</v>
      </c>
    </row>
    <row r="13" ht="20.1" customHeight="1" spans="1:14">
      <c r="A13" s="197" t="s">
        <v>1412</v>
      </c>
      <c r="B13" s="383"/>
      <c r="C13" s="379"/>
      <c r="D13" s="379"/>
      <c r="E13" s="380"/>
      <c r="F13" s="381"/>
      <c r="G13" s="382"/>
      <c r="H13" s="197" t="s">
        <v>1413</v>
      </c>
      <c r="I13" s="150"/>
      <c r="J13" s="379"/>
      <c r="K13" s="379"/>
      <c r="L13" s="380"/>
      <c r="M13" s="409"/>
      <c r="N13" s="382"/>
    </row>
    <row r="14" ht="20.1" customHeight="1" spans="1:14">
      <c r="A14" s="197" t="s">
        <v>1414</v>
      </c>
      <c r="B14" s="383"/>
      <c r="C14" s="379"/>
      <c r="D14" s="379"/>
      <c r="E14" s="380"/>
      <c r="F14" s="381"/>
      <c r="G14" s="382"/>
      <c r="H14" s="197" t="s">
        <v>1415</v>
      </c>
      <c r="I14" s="150"/>
      <c r="J14" s="379"/>
      <c r="K14" s="379"/>
      <c r="L14" s="380"/>
      <c r="M14" s="409"/>
      <c r="N14" s="382"/>
    </row>
    <row r="15" ht="20.1" customHeight="1" spans="1:14">
      <c r="A15" s="197" t="s">
        <v>1416</v>
      </c>
      <c r="B15" s="383"/>
      <c r="C15" s="379"/>
      <c r="D15" s="379"/>
      <c r="E15" s="380"/>
      <c r="F15" s="381"/>
      <c r="G15" s="382"/>
      <c r="H15" s="197" t="s">
        <v>1417</v>
      </c>
      <c r="I15" s="150"/>
      <c r="J15" s="379"/>
      <c r="K15" s="380">
        <v>1.48</v>
      </c>
      <c r="L15" s="380">
        <v>0.27</v>
      </c>
      <c r="M15" s="386">
        <f>L15/K15*100</f>
        <v>18.2432432432432</v>
      </c>
      <c r="N15" s="382">
        <v>100</v>
      </c>
    </row>
    <row r="16" ht="20.1" customHeight="1" spans="1:14">
      <c r="A16" s="197" t="s">
        <v>1418</v>
      </c>
      <c r="B16" s="383"/>
      <c r="C16" s="379"/>
      <c r="D16" s="379"/>
      <c r="E16" s="380"/>
      <c r="F16" s="381"/>
      <c r="G16" s="382"/>
      <c r="H16" s="197"/>
      <c r="I16" s="150"/>
      <c r="J16" s="379"/>
      <c r="K16" s="379"/>
      <c r="L16" s="380"/>
      <c r="M16" s="409"/>
      <c r="N16" s="382"/>
    </row>
    <row r="17" ht="20.1" customHeight="1" spans="1:14">
      <c r="A17" s="325" t="s">
        <v>1419</v>
      </c>
      <c r="B17" s="383"/>
      <c r="C17" s="379"/>
      <c r="D17" s="379"/>
      <c r="E17" s="380"/>
      <c r="F17" s="381"/>
      <c r="G17" s="382"/>
      <c r="H17" s="197"/>
      <c r="I17" s="150"/>
      <c r="J17" s="379"/>
      <c r="K17" s="379"/>
      <c r="L17" s="380"/>
      <c r="M17" s="409"/>
      <c r="N17" s="382"/>
    </row>
    <row r="18" ht="20.1" customHeight="1" spans="1:14">
      <c r="A18" s="325" t="s">
        <v>1420</v>
      </c>
      <c r="B18" s="383"/>
      <c r="C18" s="379"/>
      <c r="D18" s="379"/>
      <c r="E18" s="380"/>
      <c r="F18" s="381"/>
      <c r="G18" s="382"/>
      <c r="H18" s="197"/>
      <c r="I18" s="150"/>
      <c r="J18" s="379"/>
      <c r="K18" s="379">
        <f t="shared" ref="K18:K19" si="1">SUM(I18:J18)</f>
        <v>0</v>
      </c>
      <c r="L18" s="380"/>
      <c r="M18" s="409"/>
      <c r="N18" s="382"/>
    </row>
    <row r="19" ht="20.1" customHeight="1" spans="1:14">
      <c r="A19" s="325" t="s">
        <v>1421</v>
      </c>
      <c r="B19" s="384"/>
      <c r="C19" s="384"/>
      <c r="D19" s="379"/>
      <c r="E19" s="152"/>
      <c r="F19" s="385"/>
      <c r="G19" s="382"/>
      <c r="H19" s="197"/>
      <c r="I19" s="152"/>
      <c r="J19" s="384"/>
      <c r="K19" s="379">
        <f t="shared" si="1"/>
        <v>0</v>
      </c>
      <c r="L19" s="152"/>
      <c r="M19" s="410"/>
      <c r="N19" s="382"/>
    </row>
    <row r="20" ht="20.1" customHeight="1" spans="1:14">
      <c r="A20" s="375" t="s">
        <v>121</v>
      </c>
      <c r="B20" s="386">
        <f>B21+B22+B23+B26</f>
        <v>123.93</v>
      </c>
      <c r="C20" s="386">
        <f>C21+C22+C23+C26</f>
        <v>0</v>
      </c>
      <c r="D20" s="386">
        <f>D21+D22+D23+D26</f>
        <v>662.92</v>
      </c>
      <c r="E20" s="386">
        <f>E21+E22+E23+E26</f>
        <v>662.92</v>
      </c>
      <c r="F20" s="373">
        <f>E20/D20*100</f>
        <v>100</v>
      </c>
      <c r="G20" s="387" t="s">
        <v>1422</v>
      </c>
      <c r="H20" s="375" t="s">
        <v>123</v>
      </c>
      <c r="I20" s="372">
        <f>I21+I22+I23+I26+I24+I29</f>
        <v>0</v>
      </c>
      <c r="J20" s="376">
        <f>J21+J22+J23+J26+J24+J29</f>
        <v>0</v>
      </c>
      <c r="K20" s="372">
        <f>K21+K22+K23+K26+K24+K29</f>
        <v>33.2</v>
      </c>
      <c r="L20" s="372">
        <f>L21+L22+L23+L26+L24+L29</f>
        <v>39.41</v>
      </c>
      <c r="M20" s="386"/>
      <c r="N20" s="387" t="s">
        <v>1422</v>
      </c>
    </row>
    <row r="21" ht="20.1" customHeight="1" spans="1:14">
      <c r="A21" s="325" t="s">
        <v>124</v>
      </c>
      <c r="B21" s="388"/>
      <c r="C21" s="389"/>
      <c r="D21" s="390">
        <f>33.2+505.79</f>
        <v>538.99</v>
      </c>
      <c r="E21" s="390">
        <f>33.2+505.79</f>
        <v>538.99</v>
      </c>
      <c r="F21" s="373">
        <f>E21/D21*100</f>
        <v>100</v>
      </c>
      <c r="G21" s="374">
        <f>(E21-2269.91)/2269.91*100</f>
        <v>-76.255005705072</v>
      </c>
      <c r="H21" s="92" t="s">
        <v>1423</v>
      </c>
      <c r="I21" s="155"/>
      <c r="J21" s="389"/>
      <c r="K21" s="379"/>
      <c r="L21" s="390"/>
      <c r="M21" s="411"/>
      <c r="N21" s="392"/>
    </row>
    <row r="22" ht="20.1" customHeight="1" spans="1:14">
      <c r="A22" s="325" t="s">
        <v>126</v>
      </c>
      <c r="B22" s="389"/>
      <c r="C22" s="389"/>
      <c r="D22" s="379"/>
      <c r="E22" s="390"/>
      <c r="F22" s="391"/>
      <c r="G22" s="392"/>
      <c r="H22" s="325" t="s">
        <v>1424</v>
      </c>
      <c r="I22" s="390"/>
      <c r="J22" s="389"/>
      <c r="K22" s="379"/>
      <c r="L22" s="390"/>
      <c r="M22" s="411"/>
      <c r="N22" s="392"/>
    </row>
    <row r="23" ht="20.1" customHeight="1" spans="1:14">
      <c r="A23" s="156" t="s">
        <v>1425</v>
      </c>
      <c r="B23" s="389"/>
      <c r="C23" s="389"/>
      <c r="D23" s="379"/>
      <c r="E23" s="390">
        <f t="shared" ref="E23" si="2">SUM(E24:E25)</f>
        <v>0</v>
      </c>
      <c r="F23" s="391"/>
      <c r="G23" s="392"/>
      <c r="H23" s="325" t="s">
        <v>1426</v>
      </c>
      <c r="I23" s="390"/>
      <c r="J23" s="389"/>
      <c r="K23" s="390">
        <v>33.2</v>
      </c>
      <c r="L23" s="390">
        <v>33.2</v>
      </c>
      <c r="M23" s="386">
        <f>L23/K23*100</f>
        <v>100</v>
      </c>
      <c r="N23" s="392"/>
    </row>
    <row r="24" ht="20.1" customHeight="1" spans="1:14">
      <c r="A24" s="156" t="s">
        <v>134</v>
      </c>
      <c r="B24" s="389"/>
      <c r="C24" s="389"/>
      <c r="D24" s="379"/>
      <c r="E24" s="390"/>
      <c r="F24" s="391"/>
      <c r="G24" s="393"/>
      <c r="H24" s="394" t="s">
        <v>1427</v>
      </c>
      <c r="I24" s="390"/>
      <c r="J24" s="389"/>
      <c r="K24" s="379"/>
      <c r="L24" s="390">
        <f t="shared" ref="L24" si="3">SUM(L25)</f>
        <v>0</v>
      </c>
      <c r="M24" s="411"/>
      <c r="N24" s="392"/>
    </row>
    <row r="25" ht="20.1" customHeight="1" spans="1:14">
      <c r="A25" s="156" t="s">
        <v>136</v>
      </c>
      <c r="B25" s="388"/>
      <c r="C25" s="389"/>
      <c r="D25" s="379"/>
      <c r="E25" s="390"/>
      <c r="F25" s="391"/>
      <c r="G25" s="393"/>
      <c r="H25" s="394" t="s">
        <v>1428</v>
      </c>
      <c r="I25" s="390"/>
      <c r="J25" s="389"/>
      <c r="K25" s="379"/>
      <c r="L25" s="390"/>
      <c r="M25" s="411"/>
      <c r="N25" s="393"/>
    </row>
    <row r="26" ht="20.1" customHeight="1" spans="1:14">
      <c r="A26" s="325" t="s">
        <v>1429</v>
      </c>
      <c r="B26" s="390">
        <v>123.93</v>
      </c>
      <c r="C26" s="389"/>
      <c r="D26" s="390">
        <v>123.93</v>
      </c>
      <c r="E26" s="390">
        <v>123.93</v>
      </c>
      <c r="F26" s="373">
        <f>E26/D26*100</f>
        <v>100</v>
      </c>
      <c r="G26" s="393"/>
      <c r="H26" s="394" t="s">
        <v>137</v>
      </c>
      <c r="I26" s="155"/>
      <c r="J26" s="389"/>
      <c r="K26" s="379">
        <f t="shared" ref="K26:K29" si="4">SUM(I26:J26)</f>
        <v>0</v>
      </c>
      <c r="L26" s="390"/>
      <c r="M26" s="411"/>
      <c r="N26" s="393"/>
    </row>
    <row r="27" ht="20.1" customHeight="1" spans="1:14">
      <c r="A27" s="325"/>
      <c r="B27" s="389"/>
      <c r="C27" s="389"/>
      <c r="D27" s="389"/>
      <c r="E27" s="390"/>
      <c r="F27" s="391"/>
      <c r="G27" s="393"/>
      <c r="H27" s="395" t="s">
        <v>139</v>
      </c>
      <c r="I27" s="390"/>
      <c r="J27" s="389"/>
      <c r="K27" s="379">
        <f t="shared" si="4"/>
        <v>0</v>
      </c>
      <c r="L27" s="390"/>
      <c r="M27" s="411"/>
      <c r="N27" s="393"/>
    </row>
    <row r="28" ht="20.1" customHeight="1" spans="1:14">
      <c r="A28" s="396"/>
      <c r="B28" s="397"/>
      <c r="C28" s="397"/>
      <c r="D28" s="397"/>
      <c r="E28" s="398"/>
      <c r="F28" s="396"/>
      <c r="G28" s="392"/>
      <c r="H28" s="395" t="s">
        <v>141</v>
      </c>
      <c r="I28" s="390"/>
      <c r="J28" s="389"/>
      <c r="K28" s="379">
        <f t="shared" si="4"/>
        <v>0</v>
      </c>
      <c r="L28" s="390"/>
      <c r="M28" s="411"/>
      <c r="N28" s="393"/>
    </row>
    <row r="29" ht="20.1" customHeight="1" spans="1:14">
      <c r="A29" s="396"/>
      <c r="B29" s="397"/>
      <c r="C29" s="397"/>
      <c r="D29" s="397"/>
      <c r="E29" s="398"/>
      <c r="F29" s="396"/>
      <c r="G29" s="392"/>
      <c r="H29" s="325" t="s">
        <v>143</v>
      </c>
      <c r="I29" s="398"/>
      <c r="J29" s="397"/>
      <c r="K29" s="379">
        <f t="shared" si="4"/>
        <v>0</v>
      </c>
      <c r="L29" s="398">
        <v>6.21</v>
      </c>
      <c r="M29" s="386"/>
      <c r="N29" s="392">
        <f>(L29-123.93)/123.93*100</f>
        <v>-94.9891067538126</v>
      </c>
    </row>
    <row r="30" ht="37.5" customHeight="1" spans="1:14">
      <c r="A30" s="399" t="s">
        <v>1430</v>
      </c>
      <c r="B30" s="400"/>
      <c r="C30" s="400"/>
      <c r="D30" s="400"/>
      <c r="E30" s="400"/>
      <c r="F30" s="399"/>
      <c r="G30" s="399"/>
      <c r="H30" s="399"/>
      <c r="I30" s="400"/>
      <c r="J30" s="400"/>
      <c r="K30" s="400"/>
      <c r="L30" s="400"/>
      <c r="M30" s="399"/>
      <c r="N30" s="399"/>
    </row>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358" customFormat="1" ht="20.1" customHeight="1" spans="2:14">
      <c r="B52" s="359"/>
      <c r="C52" s="359"/>
      <c r="D52" s="359"/>
      <c r="E52" s="360"/>
      <c r="F52" s="361"/>
      <c r="G52" s="362"/>
      <c r="H52" s="363"/>
      <c r="I52" s="360"/>
      <c r="J52" s="359"/>
      <c r="K52" s="359"/>
      <c r="L52" s="360"/>
      <c r="M52" s="364"/>
      <c r="N52" s="362"/>
    </row>
    <row r="53" s="358" customFormat="1" ht="20.1" customHeight="1" spans="2:14">
      <c r="B53" s="359"/>
      <c r="C53" s="359"/>
      <c r="D53" s="359"/>
      <c r="E53" s="360"/>
      <c r="F53" s="361"/>
      <c r="G53" s="362"/>
      <c r="H53" s="363"/>
      <c r="I53" s="360"/>
      <c r="J53" s="359"/>
      <c r="K53" s="359"/>
      <c r="L53" s="360"/>
      <c r="M53" s="364"/>
      <c r="N53" s="362"/>
    </row>
    <row r="54" s="358" customFormat="1" ht="20.1" customHeight="1" spans="2:14">
      <c r="B54" s="359"/>
      <c r="C54" s="359"/>
      <c r="D54" s="359"/>
      <c r="E54" s="360"/>
      <c r="F54" s="361"/>
      <c r="G54" s="362"/>
      <c r="H54" s="363"/>
      <c r="I54" s="360"/>
      <c r="J54" s="359"/>
      <c r="K54" s="359"/>
      <c r="L54" s="360"/>
      <c r="M54" s="364"/>
      <c r="N54" s="362"/>
    </row>
    <row r="55" s="358" customFormat="1" ht="20.1" customHeight="1" spans="2:14">
      <c r="B55" s="359"/>
      <c r="C55" s="359"/>
      <c r="D55" s="359"/>
      <c r="E55" s="360"/>
      <c r="F55" s="361"/>
      <c r="G55" s="362"/>
      <c r="H55" s="363"/>
      <c r="I55" s="360"/>
      <c r="J55" s="359"/>
      <c r="K55" s="359"/>
      <c r="L55" s="360"/>
      <c r="M55" s="364"/>
      <c r="N55" s="362"/>
    </row>
    <row r="56" s="358" customFormat="1" ht="20.1" customHeight="1" spans="2:14">
      <c r="B56" s="359"/>
      <c r="C56" s="359"/>
      <c r="D56" s="359"/>
      <c r="E56" s="360"/>
      <c r="F56" s="361"/>
      <c r="G56" s="362"/>
      <c r="H56" s="363"/>
      <c r="I56" s="360"/>
      <c r="J56" s="359"/>
      <c r="K56" s="359"/>
      <c r="L56" s="360"/>
      <c r="M56" s="364"/>
      <c r="N56" s="362"/>
    </row>
    <row r="57" s="358" customFormat="1" ht="20.1" customHeight="1" spans="2:14">
      <c r="B57" s="359"/>
      <c r="C57" s="359"/>
      <c r="D57" s="359"/>
      <c r="E57" s="360"/>
      <c r="F57" s="361"/>
      <c r="G57" s="362"/>
      <c r="H57" s="363"/>
      <c r="I57" s="360"/>
      <c r="J57" s="359"/>
      <c r="K57" s="359"/>
      <c r="L57" s="360"/>
      <c r="M57" s="364"/>
      <c r="N57" s="362"/>
    </row>
    <row r="58" s="358" customFormat="1" ht="20.1" customHeight="1" spans="2:14">
      <c r="B58" s="359"/>
      <c r="C58" s="359"/>
      <c r="D58" s="359"/>
      <c r="E58" s="360"/>
      <c r="F58" s="361"/>
      <c r="G58" s="362"/>
      <c r="H58" s="363"/>
      <c r="I58" s="360"/>
      <c r="J58" s="359"/>
      <c r="K58" s="359"/>
      <c r="L58" s="360"/>
      <c r="M58" s="364"/>
      <c r="N58" s="362"/>
    </row>
  </sheetData>
  <mergeCells count="4">
    <mergeCell ref="A1:H1"/>
    <mergeCell ref="A2:N2"/>
    <mergeCell ref="A3:H3"/>
    <mergeCell ref="A30:N30"/>
  </mergeCells>
  <printOptions horizontalCentered="1"/>
  <pageMargins left="0.15625" right="0.15625" top="0.511805555555556" bottom="0.313888888888889" header="0.313888888888889" footer="0.313888888888889"/>
  <pageSetup paperSize="9" scale="70" fitToHeight="0"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A2" sqref="A2:D35"/>
    </sheetView>
  </sheetViews>
  <sheetFormatPr defaultColWidth="9" defaultRowHeight="14.4" outlineLevelCol="3"/>
  <cols>
    <col min="1" max="4" width="22" customWidth="1"/>
    <col min="5" max="5" width="28.8796296296296" customWidth="1"/>
  </cols>
  <sheetData>
    <row r="1" ht="75.75" customHeight="1" spans="1:4">
      <c r="A1" s="46" t="s">
        <v>1431</v>
      </c>
      <c r="B1" s="46"/>
      <c r="C1" s="46"/>
      <c r="D1" s="46"/>
    </row>
    <row r="2" spans="1:4">
      <c r="A2" s="73" t="s">
        <v>1432</v>
      </c>
      <c r="B2" s="74"/>
      <c r="C2" s="74"/>
      <c r="D2" s="74"/>
    </row>
    <row r="3" spans="1:4">
      <c r="A3" s="74"/>
      <c r="B3" s="74"/>
      <c r="C3" s="74"/>
      <c r="D3" s="74"/>
    </row>
    <row r="4" spans="1:4">
      <c r="A4" s="74"/>
      <c r="B4" s="74"/>
      <c r="C4" s="74"/>
      <c r="D4" s="74"/>
    </row>
    <row r="5" spans="1:4">
      <c r="A5" s="74"/>
      <c r="B5" s="74"/>
      <c r="C5" s="74"/>
      <c r="D5" s="74"/>
    </row>
    <row r="6" spans="1:4">
      <c r="A6" s="74"/>
      <c r="B6" s="74"/>
      <c r="C6" s="74"/>
      <c r="D6" s="74"/>
    </row>
    <row r="7" spans="1:4">
      <c r="A7" s="74"/>
      <c r="B7" s="74"/>
      <c r="C7" s="74"/>
      <c r="D7" s="74"/>
    </row>
    <row r="8" spans="1:4">
      <c r="A8" s="74"/>
      <c r="B8" s="74"/>
      <c r="C8" s="74"/>
      <c r="D8" s="74"/>
    </row>
    <row r="9" spans="1:4">
      <c r="A9" s="74"/>
      <c r="B9" s="74"/>
      <c r="C9" s="74"/>
      <c r="D9" s="74"/>
    </row>
    <row r="10" spans="1:4">
      <c r="A10" s="74"/>
      <c r="B10" s="74"/>
      <c r="C10" s="74"/>
      <c r="D10" s="74"/>
    </row>
    <row r="11" spans="1:4">
      <c r="A11" s="74"/>
      <c r="B11" s="74"/>
      <c r="C11" s="74"/>
      <c r="D11" s="74"/>
    </row>
    <row r="12" spans="1:4">
      <c r="A12" s="74"/>
      <c r="B12" s="74"/>
      <c r="C12" s="74"/>
      <c r="D12" s="74"/>
    </row>
    <row r="13" spans="1:4">
      <c r="A13" s="74"/>
      <c r="B13" s="74"/>
      <c r="C13" s="74"/>
      <c r="D13" s="74"/>
    </row>
    <row r="14" spans="1:4">
      <c r="A14" s="74"/>
      <c r="B14" s="74"/>
      <c r="C14" s="74"/>
      <c r="D14" s="74"/>
    </row>
    <row r="15" spans="1:4">
      <c r="A15" s="74"/>
      <c r="B15" s="74"/>
      <c r="C15" s="74"/>
      <c r="D15" s="74"/>
    </row>
    <row r="16" spans="1:4">
      <c r="A16" s="74"/>
      <c r="B16" s="74"/>
      <c r="C16" s="74"/>
      <c r="D16" s="74"/>
    </row>
    <row r="17" spans="1:4">
      <c r="A17" s="74"/>
      <c r="B17" s="74"/>
      <c r="C17" s="74"/>
      <c r="D17" s="74"/>
    </row>
    <row r="18" spans="1:4">
      <c r="A18" s="74"/>
      <c r="B18" s="74"/>
      <c r="C18" s="74"/>
      <c r="D18" s="74"/>
    </row>
    <row r="19" spans="1:4">
      <c r="A19" s="74"/>
      <c r="B19" s="74"/>
      <c r="C19" s="74"/>
      <c r="D19" s="74"/>
    </row>
    <row r="20" spans="1:4">
      <c r="A20" s="74"/>
      <c r="B20" s="74"/>
      <c r="C20" s="74"/>
      <c r="D20" s="74"/>
    </row>
    <row r="21" spans="1:4">
      <c r="A21" s="74"/>
      <c r="B21" s="74"/>
      <c r="C21" s="74"/>
      <c r="D21" s="74"/>
    </row>
    <row r="22" spans="1:4">
      <c r="A22" s="74"/>
      <c r="B22" s="74"/>
      <c r="C22" s="74"/>
      <c r="D22" s="74"/>
    </row>
    <row r="23" spans="1:4">
      <c r="A23" s="74"/>
      <c r="B23" s="74"/>
      <c r="C23" s="74"/>
      <c r="D23" s="74"/>
    </row>
    <row r="24" spans="1:4">
      <c r="A24" s="74"/>
      <c r="B24" s="74"/>
      <c r="C24" s="74"/>
      <c r="D24" s="74"/>
    </row>
    <row r="25" spans="1:4">
      <c r="A25" s="74"/>
      <c r="B25" s="74"/>
      <c r="C25" s="74"/>
      <c r="D25" s="74"/>
    </row>
    <row r="26" spans="1:4">
      <c r="A26" s="74"/>
      <c r="B26" s="74"/>
      <c r="C26" s="74"/>
      <c r="D26" s="74"/>
    </row>
    <row r="27" ht="89.25" customHeight="1" spans="1:4">
      <c r="A27" s="74"/>
      <c r="B27" s="74"/>
      <c r="C27" s="74"/>
      <c r="D27" s="74"/>
    </row>
    <row r="28" ht="14.25" hidden="1" customHeight="1" spans="1:4">
      <c r="A28" s="74"/>
      <c r="B28" s="74"/>
      <c r="C28" s="74"/>
      <c r="D28" s="74"/>
    </row>
    <row r="29" ht="14.25" hidden="1" customHeight="1" spans="1:4">
      <c r="A29" s="74"/>
      <c r="B29" s="74"/>
      <c r="C29" s="74"/>
      <c r="D29" s="74"/>
    </row>
    <row r="30" ht="14.25" hidden="1" customHeight="1" spans="1:4">
      <c r="A30" s="74"/>
      <c r="B30" s="74"/>
      <c r="C30" s="74"/>
      <c r="D30" s="74"/>
    </row>
    <row r="31" ht="14.25" hidden="1" customHeight="1" spans="1:4">
      <c r="A31" s="74"/>
      <c r="B31" s="74"/>
      <c r="C31" s="74"/>
      <c r="D31" s="74"/>
    </row>
    <row r="32" ht="14.25" hidden="1" customHeight="1" spans="1:4">
      <c r="A32" s="74"/>
      <c r="B32" s="74"/>
      <c r="C32" s="74"/>
      <c r="D32" s="74"/>
    </row>
    <row r="33" ht="14.25" hidden="1" customHeight="1" spans="1:4">
      <c r="A33" s="74"/>
      <c r="B33" s="74"/>
      <c r="C33" s="74"/>
      <c r="D33" s="74"/>
    </row>
    <row r="34" ht="14.25" hidden="1" customHeight="1" spans="1:4">
      <c r="A34" s="74"/>
      <c r="B34" s="74"/>
      <c r="C34" s="74"/>
      <c r="D34" s="74"/>
    </row>
    <row r="35" ht="18.75" customHeight="1" spans="1:4">
      <c r="A35" s="74"/>
      <c r="B35" s="74"/>
      <c r="C35" s="74"/>
      <c r="D35" s="74"/>
    </row>
  </sheetData>
  <mergeCells count="2">
    <mergeCell ref="A1:D1"/>
    <mergeCell ref="A2:D35"/>
  </mergeCells>
  <pageMargins left="0.707638888888889" right="0.707638888888889" top="1.37777777777778" bottom="0.747916666666667" header="0.313888888888889" footer="0.313888888888889"/>
  <pageSetup paperSize="9" scale="9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76"/>
  <sheetViews>
    <sheetView zoomScale="115" zoomScaleNormal="115" topLeftCell="A52" workbookViewId="0">
      <selection activeCell="B10" sqref="B10"/>
    </sheetView>
  </sheetViews>
  <sheetFormatPr defaultColWidth="9" defaultRowHeight="15.6" outlineLevelCol="2"/>
  <cols>
    <col min="1" max="1" width="62.6296296296296" style="344" customWidth="1"/>
    <col min="2" max="2" width="29.75" style="345" customWidth="1"/>
    <col min="3" max="3" width="11.6296296296296" style="346" customWidth="1"/>
    <col min="4" max="16384" width="9" style="346"/>
  </cols>
  <sheetData>
    <row r="1" ht="18" customHeight="1" spans="1:2">
      <c r="A1" s="347" t="s">
        <v>1433</v>
      </c>
      <c r="B1" s="347"/>
    </row>
    <row r="2" ht="24" spans="1:2">
      <c r="A2" s="348" t="s">
        <v>1434</v>
      </c>
      <c r="B2" s="348"/>
    </row>
    <row r="3" ht="20.25" customHeight="1" spans="1:2">
      <c r="A3" s="349"/>
      <c r="B3" s="350" t="s">
        <v>2</v>
      </c>
    </row>
    <row r="4" ht="20.1" customHeight="1" spans="1:2">
      <c r="A4" s="351" t="s">
        <v>149</v>
      </c>
      <c r="B4" s="352" t="s">
        <v>5</v>
      </c>
    </row>
    <row r="5" ht="20.1" customHeight="1" spans="1:2">
      <c r="A5" s="353" t="s">
        <v>73</v>
      </c>
      <c r="B5" s="354">
        <f>B9+B38+B57</f>
        <v>623.51</v>
      </c>
    </row>
    <row r="6" ht="20.1" customHeight="1" spans="1:2">
      <c r="A6" s="139" t="s">
        <v>1401</v>
      </c>
      <c r="B6" s="354"/>
    </row>
    <row r="7" ht="20.1" customHeight="1" spans="1:2">
      <c r="A7" s="139" t="s">
        <v>1435</v>
      </c>
      <c r="B7" s="354"/>
    </row>
    <row r="8" ht="20.1" customHeight="1" spans="1:2">
      <c r="A8" s="139" t="s">
        <v>1436</v>
      </c>
      <c r="B8" s="354"/>
    </row>
    <row r="9" ht="20.1" customHeight="1" spans="1:3">
      <c r="A9" s="139" t="s">
        <v>1437</v>
      </c>
      <c r="B9" s="354">
        <f>B10+B16+B18+B20+B23+B26</f>
        <v>618.24</v>
      </c>
      <c r="C9" s="355"/>
    </row>
    <row r="10" ht="20.1" customHeight="1" spans="1:3">
      <c r="A10" s="139" t="s">
        <v>1438</v>
      </c>
      <c r="B10" s="354">
        <f>SUM(B11:B15)</f>
        <v>608.24</v>
      </c>
      <c r="C10" s="355"/>
    </row>
    <row r="11" ht="20.1" customHeight="1" spans="1:2">
      <c r="A11" s="139" t="s">
        <v>1439</v>
      </c>
      <c r="B11" s="354"/>
    </row>
    <row r="12" ht="20.1" customHeight="1" spans="1:2">
      <c r="A12" s="139" t="s">
        <v>1440</v>
      </c>
      <c r="B12" s="354">
        <v>130.93</v>
      </c>
    </row>
    <row r="13" ht="20.1" customHeight="1" spans="1:2">
      <c r="A13" s="139" t="s">
        <v>1441</v>
      </c>
      <c r="B13" s="354"/>
    </row>
    <row r="14" ht="20.1" customHeight="1" spans="1:2">
      <c r="A14" s="139" t="s">
        <v>1442</v>
      </c>
      <c r="B14" s="354"/>
    </row>
    <row r="15" ht="20.1" customHeight="1" spans="1:2">
      <c r="A15" s="139" t="s">
        <v>1443</v>
      </c>
      <c r="B15" s="354">
        <v>477.31</v>
      </c>
    </row>
    <row r="16" ht="20.1" customHeight="1" spans="1:2">
      <c r="A16" s="139" t="s">
        <v>1444</v>
      </c>
      <c r="B16" s="354"/>
    </row>
    <row r="17" ht="20.1" customHeight="1" spans="1:2">
      <c r="A17" s="139" t="s">
        <v>1445</v>
      </c>
      <c r="B17" s="354"/>
    </row>
    <row r="18" ht="20.1" customHeight="1" spans="1:2">
      <c r="A18" s="139" t="s">
        <v>1446</v>
      </c>
      <c r="B18" s="354"/>
    </row>
    <row r="19" ht="20.1" customHeight="1" spans="1:2">
      <c r="A19" s="139" t="s">
        <v>1447</v>
      </c>
      <c r="B19" s="354"/>
    </row>
    <row r="20" ht="20.1" customHeight="1" spans="1:2">
      <c r="A20" s="139" t="s">
        <v>1448</v>
      </c>
      <c r="B20" s="354">
        <f>SUM(B21:B22)</f>
        <v>10</v>
      </c>
    </row>
    <row r="21" ht="20.1" customHeight="1" spans="1:2">
      <c r="A21" s="139" t="s">
        <v>1449</v>
      </c>
      <c r="B21" s="354"/>
    </row>
    <row r="22" ht="20.1" customHeight="1" spans="1:2">
      <c r="A22" s="139" t="s">
        <v>1450</v>
      </c>
      <c r="B22" s="354">
        <v>10</v>
      </c>
    </row>
    <row r="23" ht="20.1" customHeight="1" spans="1:2">
      <c r="A23" s="139" t="s">
        <v>1451</v>
      </c>
      <c r="B23" s="354"/>
    </row>
    <row r="24" ht="20.1" customHeight="1" spans="1:2">
      <c r="A24" s="139" t="s">
        <v>1452</v>
      </c>
      <c r="B24" s="354"/>
    </row>
    <row r="25" ht="20.1" customHeight="1" spans="1:2">
      <c r="A25" s="139" t="s">
        <v>1453</v>
      </c>
      <c r="B25" s="354"/>
    </row>
    <row r="26" ht="20.1" customHeight="1" spans="1:2">
      <c r="A26" s="139" t="s">
        <v>1454</v>
      </c>
      <c r="B26" s="354"/>
    </row>
    <row r="27" ht="20.1" customHeight="1" spans="1:2">
      <c r="A27" s="139" t="s">
        <v>1445</v>
      </c>
      <c r="B27" s="354"/>
    </row>
    <row r="28" ht="20.1" customHeight="1" spans="1:2">
      <c r="A28" s="139" t="s">
        <v>1455</v>
      </c>
      <c r="B28" s="354"/>
    </row>
    <row r="29" ht="20.1" customHeight="1" spans="1:2">
      <c r="A29" s="139" t="s">
        <v>1456</v>
      </c>
      <c r="B29" s="354"/>
    </row>
    <row r="30" ht="20.1" customHeight="1" spans="1:2">
      <c r="A30" s="139" t="s">
        <v>1457</v>
      </c>
      <c r="B30" s="354"/>
    </row>
    <row r="31" ht="20.1" customHeight="1" spans="1:2">
      <c r="A31" s="139" t="s">
        <v>1458</v>
      </c>
      <c r="B31" s="354"/>
    </row>
    <row r="32" ht="20.1" customHeight="1" spans="1:2">
      <c r="A32" s="139" t="s">
        <v>1459</v>
      </c>
      <c r="B32" s="354"/>
    </row>
    <row r="33" ht="20.1" customHeight="1" spans="1:2">
      <c r="A33" s="139" t="s">
        <v>1460</v>
      </c>
      <c r="B33" s="354"/>
    </row>
    <row r="34" ht="20.1" customHeight="1" spans="1:2">
      <c r="A34" s="139" t="s">
        <v>1461</v>
      </c>
      <c r="B34" s="354"/>
    </row>
    <row r="35" ht="20.1" customHeight="1" spans="1:2">
      <c r="A35" s="139" t="s">
        <v>1462</v>
      </c>
      <c r="B35" s="354"/>
    </row>
    <row r="36" ht="20.1" customHeight="1" spans="1:2">
      <c r="A36" s="139" t="s">
        <v>1463</v>
      </c>
      <c r="B36" s="354"/>
    </row>
    <row r="37" ht="20.1" customHeight="1" spans="1:2">
      <c r="A37" s="139" t="s">
        <v>1464</v>
      </c>
      <c r="B37" s="354"/>
    </row>
    <row r="38" ht="20.1" customHeight="1" spans="1:2">
      <c r="A38" s="139" t="s">
        <v>1465</v>
      </c>
      <c r="B38" s="354">
        <f>B39+B43</f>
        <v>5</v>
      </c>
    </row>
    <row r="39" ht="20.1" customHeight="1" spans="1:2">
      <c r="A39" s="139" t="s">
        <v>1466</v>
      </c>
      <c r="B39" s="354"/>
    </row>
    <row r="40" ht="20.1" customHeight="1" spans="1:2">
      <c r="A40" s="139" t="s">
        <v>1467</v>
      </c>
      <c r="B40" s="354"/>
    </row>
    <row r="41" ht="20.1" customHeight="1" spans="1:2">
      <c r="A41" s="139" t="s">
        <v>1468</v>
      </c>
      <c r="B41" s="354"/>
    </row>
    <row r="42" ht="20.1" customHeight="1" spans="1:2">
      <c r="A42" s="139" t="s">
        <v>1469</v>
      </c>
      <c r="B42" s="354"/>
    </row>
    <row r="43" ht="20.1" customHeight="1" spans="1:2">
      <c r="A43" s="139" t="s">
        <v>1470</v>
      </c>
      <c r="B43" s="354">
        <f>SUM(B44:B47)</f>
        <v>5</v>
      </c>
    </row>
    <row r="44" ht="20.1" customHeight="1" spans="1:2">
      <c r="A44" s="139" t="s">
        <v>1471</v>
      </c>
      <c r="B44" s="354">
        <v>5</v>
      </c>
    </row>
    <row r="45" ht="20.1" customHeight="1" spans="1:2">
      <c r="A45" s="139" t="s">
        <v>1472</v>
      </c>
      <c r="B45" s="354"/>
    </row>
    <row r="46" ht="20.1" customHeight="1" spans="1:2">
      <c r="A46" s="139" t="s">
        <v>1473</v>
      </c>
      <c r="B46" s="354"/>
    </row>
    <row r="47" ht="20.1" customHeight="1" spans="1:2">
      <c r="A47" s="139" t="s">
        <v>1474</v>
      </c>
      <c r="B47" s="354"/>
    </row>
    <row r="48" ht="20.1" customHeight="1" spans="1:2">
      <c r="A48" s="139" t="s">
        <v>1475</v>
      </c>
      <c r="B48" s="354"/>
    </row>
    <row r="49" ht="20.1" customHeight="1" spans="1:2">
      <c r="A49" s="139" t="s">
        <v>1476</v>
      </c>
      <c r="B49" s="354"/>
    </row>
    <row r="50" ht="20.1" customHeight="1" spans="1:2">
      <c r="A50" s="139" t="s">
        <v>1477</v>
      </c>
      <c r="B50" s="354"/>
    </row>
    <row r="51" ht="20.1" customHeight="1" spans="1:2">
      <c r="A51" s="139" t="s">
        <v>1478</v>
      </c>
      <c r="B51" s="354"/>
    </row>
    <row r="52" ht="20.1" customHeight="1" spans="1:2">
      <c r="A52" s="139" t="s">
        <v>1479</v>
      </c>
      <c r="B52" s="354"/>
    </row>
    <row r="53" ht="20.1" customHeight="1" spans="1:2">
      <c r="A53" s="139" t="s">
        <v>1480</v>
      </c>
      <c r="B53" s="354"/>
    </row>
    <row r="54" ht="20.1" customHeight="1" spans="1:2">
      <c r="A54" s="139" t="s">
        <v>1481</v>
      </c>
      <c r="B54" s="354"/>
    </row>
    <row r="55" ht="20.1" customHeight="1" spans="1:2">
      <c r="A55" s="139" t="s">
        <v>1482</v>
      </c>
      <c r="B55" s="354"/>
    </row>
    <row r="56" ht="20.1" customHeight="1" spans="1:2">
      <c r="A56" s="139" t="s">
        <v>1483</v>
      </c>
      <c r="B56" s="354"/>
    </row>
    <row r="57" ht="20.1" customHeight="1" spans="1:2">
      <c r="A57" s="139" t="s">
        <v>1484</v>
      </c>
      <c r="B57" s="354">
        <f>SUM(B58)</f>
        <v>0.27</v>
      </c>
    </row>
    <row r="58" ht="20.1" customHeight="1" spans="1:2">
      <c r="A58" s="139" t="s">
        <v>1485</v>
      </c>
      <c r="B58" s="354">
        <v>0.27</v>
      </c>
    </row>
    <row r="59" ht="36" customHeight="1" spans="1:2">
      <c r="A59" s="356" t="s">
        <v>1486</v>
      </c>
      <c r="B59" s="356"/>
    </row>
    <row r="60" ht="35.1" customHeight="1"/>
    <row r="73" spans="1:2">
      <c r="A73" s="346"/>
      <c r="B73" s="357"/>
    </row>
    <row r="74" spans="1:2">
      <c r="A74" s="346"/>
      <c r="B74" s="357"/>
    </row>
    <row r="75" spans="1:2">
      <c r="A75" s="346"/>
      <c r="B75" s="357"/>
    </row>
    <row r="76" spans="1:2">
      <c r="A76" s="346"/>
      <c r="B76" s="357"/>
    </row>
  </sheetData>
  <mergeCells count="3">
    <mergeCell ref="A1:B1"/>
    <mergeCell ref="A2:B2"/>
    <mergeCell ref="A59:B59"/>
  </mergeCells>
  <printOptions horizontalCentered="1"/>
  <pageMargins left="0.235416666666667" right="0.235416666666667" top="0.511805555555556" bottom="0.511805555555556" header="0.235416666666667" footer="0.235416666666667"/>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24"/>
  <sheetViews>
    <sheetView showZeros="0" tabSelected="1" zoomScale="115" zoomScaleNormal="115" topLeftCell="A13" workbookViewId="0">
      <selection activeCell="A24" sqref="A24"/>
    </sheetView>
  </sheetViews>
  <sheetFormatPr defaultColWidth="9" defaultRowHeight="20.1" customHeight="1" outlineLevelCol="4"/>
  <cols>
    <col min="1" max="1" width="39" style="113" customWidth="1"/>
    <col min="2" max="2" width="11.8796296296296" style="140" customWidth="1"/>
    <col min="3" max="3" width="51.1296296296296" style="115" customWidth="1"/>
    <col min="4" max="4" width="11.8796296296296" style="141" customWidth="1"/>
    <col min="5" max="5" width="13" style="117" customWidth="1"/>
    <col min="6" max="16384" width="9" style="117"/>
  </cols>
  <sheetData>
    <row r="1" customHeight="1" spans="1:4">
      <c r="A1" s="4" t="s">
        <v>1487</v>
      </c>
      <c r="B1" s="142"/>
      <c r="C1" s="4"/>
      <c r="D1" s="142"/>
    </row>
    <row r="2" ht="29.25" customHeight="1" spans="1:4">
      <c r="A2" s="118" t="s">
        <v>1488</v>
      </c>
      <c r="B2" s="143"/>
      <c r="C2" s="118"/>
      <c r="D2" s="143"/>
    </row>
    <row r="3" ht="11.25" customHeight="1" spans="1:4">
      <c r="A3" s="135"/>
      <c r="B3" s="333"/>
      <c r="C3" s="135"/>
      <c r="D3" s="334"/>
    </row>
    <row r="4" customHeight="1" spans="1:4">
      <c r="A4" s="335"/>
      <c r="B4" s="336"/>
      <c r="C4" s="335"/>
      <c r="D4" s="337" t="s">
        <v>2</v>
      </c>
    </row>
    <row r="5" ht="24" customHeight="1" spans="1:4">
      <c r="A5" s="147" t="s">
        <v>1489</v>
      </c>
      <c r="B5" s="338" t="s">
        <v>5</v>
      </c>
      <c r="C5" s="147" t="s">
        <v>149</v>
      </c>
      <c r="D5" s="338" t="s">
        <v>5</v>
      </c>
    </row>
    <row r="6" ht="24" customHeight="1" spans="1:5">
      <c r="A6" s="339" t="s">
        <v>1247</v>
      </c>
      <c r="B6" s="340">
        <f>SUM(B7:B18)</f>
        <v>538.99</v>
      </c>
      <c r="C6" s="339" t="s">
        <v>1248</v>
      </c>
      <c r="D6" s="340">
        <f>SUM(D7:D22)</f>
        <v>0</v>
      </c>
      <c r="E6" s="114"/>
    </row>
    <row r="7" ht="24" customHeight="1" spans="1:5">
      <c r="A7" s="92" t="s">
        <v>1490</v>
      </c>
      <c r="B7" s="150"/>
      <c r="C7" s="126" t="s">
        <v>579</v>
      </c>
      <c r="D7" s="155">
        <v>0</v>
      </c>
      <c r="E7" s="114"/>
    </row>
    <row r="8" ht="21" customHeight="1" spans="1:4">
      <c r="A8" s="92" t="s">
        <v>1491</v>
      </c>
      <c r="B8" s="150"/>
      <c r="C8" s="126" t="s">
        <v>1492</v>
      </c>
      <c r="D8" s="150"/>
    </row>
    <row r="9" ht="21" customHeight="1" spans="1:4">
      <c r="A9" s="92" t="s">
        <v>1493</v>
      </c>
      <c r="B9" s="150"/>
      <c r="C9" s="126" t="s">
        <v>1494</v>
      </c>
      <c r="D9" s="150"/>
    </row>
    <row r="10" ht="21" customHeight="1" spans="1:4">
      <c r="A10" s="92" t="s">
        <v>1495</v>
      </c>
      <c r="B10" s="150"/>
      <c r="C10" s="126" t="s">
        <v>1496</v>
      </c>
      <c r="D10" s="150"/>
    </row>
    <row r="11" ht="21" customHeight="1" spans="1:4">
      <c r="A11" s="92" t="s">
        <v>1497</v>
      </c>
      <c r="B11" s="150"/>
      <c r="C11" s="126" t="s">
        <v>770</v>
      </c>
      <c r="D11" s="150"/>
    </row>
    <row r="12" ht="21" customHeight="1" spans="1:4">
      <c r="A12" s="92" t="s">
        <v>1498</v>
      </c>
      <c r="B12" s="150"/>
      <c r="C12" s="126" t="s">
        <v>771</v>
      </c>
      <c r="D12" s="150"/>
    </row>
    <row r="13" ht="21" customHeight="1" spans="1:4">
      <c r="A13" s="92" t="s">
        <v>1499</v>
      </c>
      <c r="B13" s="150"/>
      <c r="C13" s="126" t="s">
        <v>777</v>
      </c>
      <c r="D13" s="150"/>
    </row>
    <row r="14" ht="21" customHeight="1" spans="1:4">
      <c r="A14" s="92" t="s">
        <v>1500</v>
      </c>
      <c r="B14" s="150"/>
      <c r="C14" s="126" t="s">
        <v>892</v>
      </c>
      <c r="D14" s="150"/>
    </row>
    <row r="15" ht="21" customHeight="1" spans="1:4">
      <c r="A15" s="92" t="s">
        <v>1501</v>
      </c>
      <c r="B15" s="150"/>
      <c r="C15" s="126" t="s">
        <v>896</v>
      </c>
      <c r="D15" s="150"/>
    </row>
    <row r="16" ht="21" customHeight="1" spans="1:4">
      <c r="A16" s="92" t="s">
        <v>1502</v>
      </c>
      <c r="B16" s="150">
        <v>5</v>
      </c>
      <c r="C16" s="126" t="s">
        <v>899</v>
      </c>
      <c r="D16" s="150"/>
    </row>
    <row r="17" ht="21" customHeight="1" spans="1:4">
      <c r="A17" s="92" t="s">
        <v>1503</v>
      </c>
      <c r="B17" s="150">
        <f>538.99-6.48</f>
        <v>532.51</v>
      </c>
      <c r="C17" s="126" t="s">
        <v>1040</v>
      </c>
      <c r="D17" s="150"/>
    </row>
    <row r="18" ht="21" customHeight="1" spans="1:4">
      <c r="A18" s="92" t="s">
        <v>1504</v>
      </c>
      <c r="B18" s="150">
        <v>1.48</v>
      </c>
      <c r="C18" s="126" t="s">
        <v>487</v>
      </c>
      <c r="D18" s="150"/>
    </row>
    <row r="19" ht="21" customHeight="1" spans="1:4">
      <c r="A19" s="92"/>
      <c r="B19" s="150"/>
      <c r="C19" s="126" t="s">
        <v>1505</v>
      </c>
      <c r="D19" s="150"/>
    </row>
    <row r="20" ht="21" customHeight="1" spans="1:4">
      <c r="A20" s="92"/>
      <c r="B20" s="150"/>
      <c r="C20" s="126" t="s">
        <v>1506</v>
      </c>
      <c r="D20" s="150"/>
    </row>
    <row r="21" ht="21" customHeight="1" spans="1:4">
      <c r="A21" s="92"/>
      <c r="B21" s="150"/>
      <c r="C21" s="126" t="s">
        <v>1507</v>
      </c>
      <c r="D21" s="150"/>
    </row>
    <row r="22" ht="21" customHeight="1" spans="1:4">
      <c r="A22" s="92"/>
      <c r="B22" s="150"/>
      <c r="C22" s="126" t="s">
        <v>1508</v>
      </c>
      <c r="D22" s="150"/>
    </row>
    <row r="23" ht="35.1" customHeight="1" spans="1:4">
      <c r="A23" s="341"/>
      <c r="B23" s="342"/>
      <c r="C23" s="341"/>
      <c r="D23" s="342"/>
    </row>
    <row r="24" customHeight="1" spans="2:2">
      <c r="B24" s="343"/>
    </row>
  </sheetData>
  <mergeCells count="5">
    <mergeCell ref="A1:B1"/>
    <mergeCell ref="C1:D1"/>
    <mergeCell ref="A2:D2"/>
    <mergeCell ref="A4:C4"/>
    <mergeCell ref="A23:D23"/>
  </mergeCells>
  <printOptions horizontalCentered="1"/>
  <pageMargins left="0.15625" right="0.15625" top="0.511805555555556" bottom="0.313888888888889" header="0.313888888888889" footer="0.313888888888889"/>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Q27"/>
  <sheetViews>
    <sheetView showZeros="0" topLeftCell="A22" workbookViewId="0">
      <selection activeCell="A24" sqref="A24"/>
    </sheetView>
  </sheetViews>
  <sheetFormatPr defaultColWidth="12.75" defaultRowHeight="14.4"/>
  <cols>
    <col min="1" max="1" width="33" style="309" customWidth="1"/>
    <col min="2" max="5" width="12.6296296296296" style="310" customWidth="1"/>
    <col min="6" max="6" width="12.5" style="310" customWidth="1"/>
    <col min="7" max="7" width="13.1296296296296" style="310" customWidth="1"/>
    <col min="8" max="8" width="37.3796296296296" style="79" customWidth="1"/>
    <col min="9" max="13" width="12.5" style="80" customWidth="1"/>
    <col min="14" max="14" width="11.6296296296296" style="309" customWidth="1"/>
    <col min="15" max="260" width="9" style="309" customWidth="1"/>
    <col min="261" max="261" width="29.6296296296296" style="309" customWidth="1"/>
    <col min="262" max="262" width="12.75" style="309"/>
    <col min="263" max="263" width="29.75" style="309" customWidth="1"/>
    <col min="264" max="264" width="17" style="309" customWidth="1"/>
    <col min="265" max="265" width="37" style="309" customWidth="1"/>
    <col min="266" max="266" width="17.3796296296296" style="309" customWidth="1"/>
    <col min="267" max="516" width="9" style="309" customWidth="1"/>
    <col min="517" max="517" width="29.6296296296296" style="309" customWidth="1"/>
    <col min="518" max="518" width="12.75" style="309"/>
    <col min="519" max="519" width="29.75" style="309" customWidth="1"/>
    <col min="520" max="520" width="17" style="309" customWidth="1"/>
    <col min="521" max="521" width="37" style="309" customWidth="1"/>
    <col min="522" max="522" width="17.3796296296296" style="309" customWidth="1"/>
    <col min="523" max="772" width="9" style="309" customWidth="1"/>
    <col min="773" max="773" width="29.6296296296296" style="309" customWidth="1"/>
    <col min="774" max="774" width="12.75" style="309"/>
    <col min="775" max="775" width="29.75" style="309" customWidth="1"/>
    <col min="776" max="776" width="17" style="309" customWidth="1"/>
    <col min="777" max="777" width="37" style="309" customWidth="1"/>
    <col min="778" max="778" width="17.3796296296296" style="309" customWidth="1"/>
    <col min="779" max="1028" width="9" style="309" customWidth="1"/>
    <col min="1029" max="1029" width="29.6296296296296" style="309" customWidth="1"/>
    <col min="1030" max="1030" width="12.75" style="309"/>
    <col min="1031" max="1031" width="29.75" style="309" customWidth="1"/>
    <col min="1032" max="1032" width="17" style="309" customWidth="1"/>
    <col min="1033" max="1033" width="37" style="309" customWidth="1"/>
    <col min="1034" max="1034" width="17.3796296296296" style="309" customWidth="1"/>
    <col min="1035" max="1284" width="9" style="309" customWidth="1"/>
    <col min="1285" max="1285" width="29.6296296296296" style="309" customWidth="1"/>
    <col min="1286" max="1286" width="12.75" style="309"/>
    <col min="1287" max="1287" width="29.75" style="309" customWidth="1"/>
    <col min="1288" max="1288" width="17" style="309" customWidth="1"/>
    <col min="1289" max="1289" width="37" style="309" customWidth="1"/>
    <col min="1290" max="1290" width="17.3796296296296" style="309" customWidth="1"/>
    <col min="1291" max="1540" width="9" style="309" customWidth="1"/>
    <col min="1541" max="1541" width="29.6296296296296" style="309" customWidth="1"/>
    <col min="1542" max="1542" width="12.75" style="309"/>
    <col min="1543" max="1543" width="29.75" style="309" customWidth="1"/>
    <col min="1544" max="1544" width="17" style="309" customWidth="1"/>
    <col min="1545" max="1545" width="37" style="309" customWidth="1"/>
    <col min="1546" max="1546" width="17.3796296296296" style="309" customWidth="1"/>
    <col min="1547" max="1796" width="9" style="309" customWidth="1"/>
    <col min="1797" max="1797" width="29.6296296296296" style="309" customWidth="1"/>
    <col min="1798" max="1798" width="12.75" style="309"/>
    <col min="1799" max="1799" width="29.75" style="309" customWidth="1"/>
    <col min="1800" max="1800" width="17" style="309" customWidth="1"/>
    <col min="1801" max="1801" width="37" style="309" customWidth="1"/>
    <col min="1802" max="1802" width="17.3796296296296" style="309" customWidth="1"/>
    <col min="1803" max="2052" width="9" style="309" customWidth="1"/>
    <col min="2053" max="2053" width="29.6296296296296" style="309" customWidth="1"/>
    <col min="2054" max="2054" width="12.75" style="309"/>
    <col min="2055" max="2055" width="29.75" style="309" customWidth="1"/>
    <col min="2056" max="2056" width="17" style="309" customWidth="1"/>
    <col min="2057" max="2057" width="37" style="309" customWidth="1"/>
    <col min="2058" max="2058" width="17.3796296296296" style="309" customWidth="1"/>
    <col min="2059" max="2308" width="9" style="309" customWidth="1"/>
    <col min="2309" max="2309" width="29.6296296296296" style="309" customWidth="1"/>
    <col min="2310" max="2310" width="12.75" style="309"/>
    <col min="2311" max="2311" width="29.75" style="309" customWidth="1"/>
    <col min="2312" max="2312" width="17" style="309" customWidth="1"/>
    <col min="2313" max="2313" width="37" style="309" customWidth="1"/>
    <col min="2314" max="2314" width="17.3796296296296" style="309" customWidth="1"/>
    <col min="2315" max="2564" width="9" style="309" customWidth="1"/>
    <col min="2565" max="2565" width="29.6296296296296" style="309" customWidth="1"/>
    <col min="2566" max="2566" width="12.75" style="309"/>
    <col min="2567" max="2567" width="29.75" style="309" customWidth="1"/>
    <col min="2568" max="2568" width="17" style="309" customWidth="1"/>
    <col min="2569" max="2569" width="37" style="309" customWidth="1"/>
    <col min="2570" max="2570" width="17.3796296296296" style="309" customWidth="1"/>
    <col min="2571" max="2820" width="9" style="309" customWidth="1"/>
    <col min="2821" max="2821" width="29.6296296296296" style="309" customWidth="1"/>
    <col min="2822" max="2822" width="12.75" style="309"/>
    <col min="2823" max="2823" width="29.75" style="309" customWidth="1"/>
    <col min="2824" max="2824" width="17" style="309" customWidth="1"/>
    <col min="2825" max="2825" width="37" style="309" customWidth="1"/>
    <col min="2826" max="2826" width="17.3796296296296" style="309" customWidth="1"/>
    <col min="2827" max="3076" width="9" style="309" customWidth="1"/>
    <col min="3077" max="3077" width="29.6296296296296" style="309" customWidth="1"/>
    <col min="3078" max="3078" width="12.75" style="309"/>
    <col min="3079" max="3079" width="29.75" style="309" customWidth="1"/>
    <col min="3080" max="3080" width="17" style="309" customWidth="1"/>
    <col min="3081" max="3081" width="37" style="309" customWidth="1"/>
    <col min="3082" max="3082" width="17.3796296296296" style="309" customWidth="1"/>
    <col min="3083" max="3332" width="9" style="309" customWidth="1"/>
    <col min="3333" max="3333" width="29.6296296296296" style="309" customWidth="1"/>
    <col min="3334" max="3334" width="12.75" style="309"/>
    <col min="3335" max="3335" width="29.75" style="309" customWidth="1"/>
    <col min="3336" max="3336" width="17" style="309" customWidth="1"/>
    <col min="3337" max="3337" width="37" style="309" customWidth="1"/>
    <col min="3338" max="3338" width="17.3796296296296" style="309" customWidth="1"/>
    <col min="3339" max="3588" width="9" style="309" customWidth="1"/>
    <col min="3589" max="3589" width="29.6296296296296" style="309" customWidth="1"/>
    <col min="3590" max="3590" width="12.75" style="309"/>
    <col min="3591" max="3591" width="29.75" style="309" customWidth="1"/>
    <col min="3592" max="3592" width="17" style="309" customWidth="1"/>
    <col min="3593" max="3593" width="37" style="309" customWidth="1"/>
    <col min="3594" max="3594" width="17.3796296296296" style="309" customWidth="1"/>
    <col min="3595" max="3844" width="9" style="309" customWidth="1"/>
    <col min="3845" max="3845" width="29.6296296296296" style="309" customWidth="1"/>
    <col min="3846" max="3846" width="12.75" style="309"/>
    <col min="3847" max="3847" width="29.75" style="309" customWidth="1"/>
    <col min="3848" max="3848" width="17" style="309" customWidth="1"/>
    <col min="3849" max="3849" width="37" style="309" customWidth="1"/>
    <col min="3850" max="3850" width="17.3796296296296" style="309" customWidth="1"/>
    <col min="3851" max="4100" width="9" style="309" customWidth="1"/>
    <col min="4101" max="4101" width="29.6296296296296" style="309" customWidth="1"/>
    <col min="4102" max="4102" width="12.75" style="309"/>
    <col min="4103" max="4103" width="29.75" style="309" customWidth="1"/>
    <col min="4104" max="4104" width="17" style="309" customWidth="1"/>
    <col min="4105" max="4105" width="37" style="309" customWidth="1"/>
    <col min="4106" max="4106" width="17.3796296296296" style="309" customWidth="1"/>
    <col min="4107" max="4356" width="9" style="309" customWidth="1"/>
    <col min="4357" max="4357" width="29.6296296296296" style="309" customWidth="1"/>
    <col min="4358" max="4358" width="12.75" style="309"/>
    <col min="4359" max="4359" width="29.75" style="309" customWidth="1"/>
    <col min="4360" max="4360" width="17" style="309" customWidth="1"/>
    <col min="4361" max="4361" width="37" style="309" customWidth="1"/>
    <col min="4362" max="4362" width="17.3796296296296" style="309" customWidth="1"/>
    <col min="4363" max="4612" width="9" style="309" customWidth="1"/>
    <col min="4613" max="4613" width="29.6296296296296" style="309" customWidth="1"/>
    <col min="4614" max="4614" width="12.75" style="309"/>
    <col min="4615" max="4615" width="29.75" style="309" customWidth="1"/>
    <col min="4616" max="4616" width="17" style="309" customWidth="1"/>
    <col min="4617" max="4617" width="37" style="309" customWidth="1"/>
    <col min="4618" max="4618" width="17.3796296296296" style="309" customWidth="1"/>
    <col min="4619" max="4868" width="9" style="309" customWidth="1"/>
    <col min="4869" max="4869" width="29.6296296296296" style="309" customWidth="1"/>
    <col min="4870" max="4870" width="12.75" style="309"/>
    <col min="4871" max="4871" width="29.75" style="309" customWidth="1"/>
    <col min="4872" max="4872" width="17" style="309" customWidth="1"/>
    <col min="4873" max="4873" width="37" style="309" customWidth="1"/>
    <col min="4874" max="4874" width="17.3796296296296" style="309" customWidth="1"/>
    <col min="4875" max="5124" width="9" style="309" customWidth="1"/>
    <col min="5125" max="5125" width="29.6296296296296" style="309" customWidth="1"/>
    <col min="5126" max="5126" width="12.75" style="309"/>
    <col min="5127" max="5127" width="29.75" style="309" customWidth="1"/>
    <col min="5128" max="5128" width="17" style="309" customWidth="1"/>
    <col min="5129" max="5129" width="37" style="309" customWidth="1"/>
    <col min="5130" max="5130" width="17.3796296296296" style="309" customWidth="1"/>
    <col min="5131" max="5380" width="9" style="309" customWidth="1"/>
    <col min="5381" max="5381" width="29.6296296296296" style="309" customWidth="1"/>
    <col min="5382" max="5382" width="12.75" style="309"/>
    <col min="5383" max="5383" width="29.75" style="309" customWidth="1"/>
    <col min="5384" max="5384" width="17" style="309" customWidth="1"/>
    <col min="5385" max="5385" width="37" style="309" customWidth="1"/>
    <col min="5386" max="5386" width="17.3796296296296" style="309" customWidth="1"/>
    <col min="5387" max="5636" width="9" style="309" customWidth="1"/>
    <col min="5637" max="5637" width="29.6296296296296" style="309" customWidth="1"/>
    <col min="5638" max="5638" width="12.75" style="309"/>
    <col min="5639" max="5639" width="29.75" style="309" customWidth="1"/>
    <col min="5640" max="5640" width="17" style="309" customWidth="1"/>
    <col min="5641" max="5641" width="37" style="309" customWidth="1"/>
    <col min="5642" max="5642" width="17.3796296296296" style="309" customWidth="1"/>
    <col min="5643" max="5892" width="9" style="309" customWidth="1"/>
    <col min="5893" max="5893" width="29.6296296296296" style="309" customWidth="1"/>
    <col min="5894" max="5894" width="12.75" style="309"/>
    <col min="5895" max="5895" width="29.75" style="309" customWidth="1"/>
    <col min="5896" max="5896" width="17" style="309" customWidth="1"/>
    <col min="5897" max="5897" width="37" style="309" customWidth="1"/>
    <col min="5898" max="5898" width="17.3796296296296" style="309" customWidth="1"/>
    <col min="5899" max="6148" width="9" style="309" customWidth="1"/>
    <col min="6149" max="6149" width="29.6296296296296" style="309" customWidth="1"/>
    <col min="6150" max="6150" width="12.75" style="309"/>
    <col min="6151" max="6151" width="29.75" style="309" customWidth="1"/>
    <col min="6152" max="6152" width="17" style="309" customWidth="1"/>
    <col min="6153" max="6153" width="37" style="309" customWidth="1"/>
    <col min="6154" max="6154" width="17.3796296296296" style="309" customWidth="1"/>
    <col min="6155" max="6404" width="9" style="309" customWidth="1"/>
    <col min="6405" max="6405" width="29.6296296296296" style="309" customWidth="1"/>
    <col min="6406" max="6406" width="12.75" style="309"/>
    <col min="6407" max="6407" width="29.75" style="309" customWidth="1"/>
    <col min="6408" max="6408" width="17" style="309" customWidth="1"/>
    <col min="6409" max="6409" width="37" style="309" customWidth="1"/>
    <col min="6410" max="6410" width="17.3796296296296" style="309" customWidth="1"/>
    <col min="6411" max="6660" width="9" style="309" customWidth="1"/>
    <col min="6661" max="6661" width="29.6296296296296" style="309" customWidth="1"/>
    <col min="6662" max="6662" width="12.75" style="309"/>
    <col min="6663" max="6663" width="29.75" style="309" customWidth="1"/>
    <col min="6664" max="6664" width="17" style="309" customWidth="1"/>
    <col min="6665" max="6665" width="37" style="309" customWidth="1"/>
    <col min="6666" max="6666" width="17.3796296296296" style="309" customWidth="1"/>
    <col min="6667" max="6916" width="9" style="309" customWidth="1"/>
    <col min="6917" max="6917" width="29.6296296296296" style="309" customWidth="1"/>
    <col min="6918" max="6918" width="12.75" style="309"/>
    <col min="6919" max="6919" width="29.75" style="309" customWidth="1"/>
    <col min="6920" max="6920" width="17" style="309" customWidth="1"/>
    <col min="6921" max="6921" width="37" style="309" customWidth="1"/>
    <col min="6922" max="6922" width="17.3796296296296" style="309" customWidth="1"/>
    <col min="6923" max="7172" width="9" style="309" customWidth="1"/>
    <col min="7173" max="7173" width="29.6296296296296" style="309" customWidth="1"/>
    <col min="7174" max="7174" width="12.75" style="309"/>
    <col min="7175" max="7175" width="29.75" style="309" customWidth="1"/>
    <col min="7176" max="7176" width="17" style="309" customWidth="1"/>
    <col min="7177" max="7177" width="37" style="309" customWidth="1"/>
    <col min="7178" max="7178" width="17.3796296296296" style="309" customWidth="1"/>
    <col min="7179" max="7428" width="9" style="309" customWidth="1"/>
    <col min="7429" max="7429" width="29.6296296296296" style="309" customWidth="1"/>
    <col min="7430" max="7430" width="12.75" style="309"/>
    <col min="7431" max="7431" width="29.75" style="309" customWidth="1"/>
    <col min="7432" max="7432" width="17" style="309" customWidth="1"/>
    <col min="7433" max="7433" width="37" style="309" customWidth="1"/>
    <col min="7434" max="7434" width="17.3796296296296" style="309" customWidth="1"/>
    <col min="7435" max="7684" width="9" style="309" customWidth="1"/>
    <col min="7685" max="7685" width="29.6296296296296" style="309" customWidth="1"/>
    <col min="7686" max="7686" width="12.75" style="309"/>
    <col min="7687" max="7687" width="29.75" style="309" customWidth="1"/>
    <col min="7688" max="7688" width="17" style="309" customWidth="1"/>
    <col min="7689" max="7689" width="37" style="309" customWidth="1"/>
    <col min="7690" max="7690" width="17.3796296296296" style="309" customWidth="1"/>
    <col min="7691" max="7940" width="9" style="309" customWidth="1"/>
    <col min="7941" max="7941" width="29.6296296296296" style="309" customWidth="1"/>
    <col min="7942" max="7942" width="12.75" style="309"/>
    <col min="7943" max="7943" width="29.75" style="309" customWidth="1"/>
    <col min="7944" max="7944" width="17" style="309" customWidth="1"/>
    <col min="7945" max="7945" width="37" style="309" customWidth="1"/>
    <col min="7946" max="7946" width="17.3796296296296" style="309" customWidth="1"/>
    <col min="7947" max="8196" width="9" style="309" customWidth="1"/>
    <col min="8197" max="8197" width="29.6296296296296" style="309" customWidth="1"/>
    <col min="8198" max="8198" width="12.75" style="309"/>
    <col min="8199" max="8199" width="29.75" style="309" customWidth="1"/>
    <col min="8200" max="8200" width="17" style="309" customWidth="1"/>
    <col min="8201" max="8201" width="37" style="309" customWidth="1"/>
    <col min="8202" max="8202" width="17.3796296296296" style="309" customWidth="1"/>
    <col min="8203" max="8452" width="9" style="309" customWidth="1"/>
    <col min="8453" max="8453" width="29.6296296296296" style="309" customWidth="1"/>
    <col min="8454" max="8454" width="12.75" style="309"/>
    <col min="8455" max="8455" width="29.75" style="309" customWidth="1"/>
    <col min="8456" max="8456" width="17" style="309" customWidth="1"/>
    <col min="8457" max="8457" width="37" style="309" customWidth="1"/>
    <col min="8458" max="8458" width="17.3796296296296" style="309" customWidth="1"/>
    <col min="8459" max="8708" width="9" style="309" customWidth="1"/>
    <col min="8709" max="8709" width="29.6296296296296" style="309" customWidth="1"/>
    <col min="8710" max="8710" width="12.75" style="309"/>
    <col min="8711" max="8711" width="29.75" style="309" customWidth="1"/>
    <col min="8712" max="8712" width="17" style="309" customWidth="1"/>
    <col min="8713" max="8713" width="37" style="309" customWidth="1"/>
    <col min="8714" max="8714" width="17.3796296296296" style="309" customWidth="1"/>
    <col min="8715" max="8964" width="9" style="309" customWidth="1"/>
    <col min="8965" max="8965" width="29.6296296296296" style="309" customWidth="1"/>
    <col min="8966" max="8966" width="12.75" style="309"/>
    <col min="8967" max="8967" width="29.75" style="309" customWidth="1"/>
    <col min="8968" max="8968" width="17" style="309" customWidth="1"/>
    <col min="8969" max="8969" width="37" style="309" customWidth="1"/>
    <col min="8970" max="8970" width="17.3796296296296" style="309" customWidth="1"/>
    <col min="8971" max="9220" width="9" style="309" customWidth="1"/>
    <col min="9221" max="9221" width="29.6296296296296" style="309" customWidth="1"/>
    <col min="9222" max="9222" width="12.75" style="309"/>
    <col min="9223" max="9223" width="29.75" style="309" customWidth="1"/>
    <col min="9224" max="9224" width="17" style="309" customWidth="1"/>
    <col min="9225" max="9225" width="37" style="309" customWidth="1"/>
    <col min="9226" max="9226" width="17.3796296296296" style="309" customWidth="1"/>
    <col min="9227" max="9476" width="9" style="309" customWidth="1"/>
    <col min="9477" max="9477" width="29.6296296296296" style="309" customWidth="1"/>
    <col min="9478" max="9478" width="12.75" style="309"/>
    <col min="9479" max="9479" width="29.75" style="309" customWidth="1"/>
    <col min="9480" max="9480" width="17" style="309" customWidth="1"/>
    <col min="9481" max="9481" width="37" style="309" customWidth="1"/>
    <col min="9482" max="9482" width="17.3796296296296" style="309" customWidth="1"/>
    <col min="9483" max="9732" width="9" style="309" customWidth="1"/>
    <col min="9733" max="9733" width="29.6296296296296" style="309" customWidth="1"/>
    <col min="9734" max="9734" width="12.75" style="309"/>
    <col min="9735" max="9735" width="29.75" style="309" customWidth="1"/>
    <col min="9736" max="9736" width="17" style="309" customWidth="1"/>
    <col min="9737" max="9737" width="37" style="309" customWidth="1"/>
    <col min="9738" max="9738" width="17.3796296296296" style="309" customWidth="1"/>
    <col min="9739" max="9988" width="9" style="309" customWidth="1"/>
    <col min="9989" max="9989" width="29.6296296296296" style="309" customWidth="1"/>
    <col min="9990" max="9990" width="12.75" style="309"/>
    <col min="9991" max="9991" width="29.75" style="309" customWidth="1"/>
    <col min="9992" max="9992" width="17" style="309" customWidth="1"/>
    <col min="9993" max="9993" width="37" style="309" customWidth="1"/>
    <col min="9994" max="9994" width="17.3796296296296" style="309" customWidth="1"/>
    <col min="9995" max="10244" width="9" style="309" customWidth="1"/>
    <col min="10245" max="10245" width="29.6296296296296" style="309" customWidth="1"/>
    <col min="10246" max="10246" width="12.75" style="309"/>
    <col min="10247" max="10247" width="29.75" style="309" customWidth="1"/>
    <col min="10248" max="10248" width="17" style="309" customWidth="1"/>
    <col min="10249" max="10249" width="37" style="309" customWidth="1"/>
    <col min="10250" max="10250" width="17.3796296296296" style="309" customWidth="1"/>
    <col min="10251" max="10500" width="9" style="309" customWidth="1"/>
    <col min="10501" max="10501" width="29.6296296296296" style="309" customWidth="1"/>
    <col min="10502" max="10502" width="12.75" style="309"/>
    <col min="10503" max="10503" width="29.75" style="309" customWidth="1"/>
    <col min="10504" max="10504" width="17" style="309" customWidth="1"/>
    <col min="10505" max="10505" width="37" style="309" customWidth="1"/>
    <col min="10506" max="10506" width="17.3796296296296" style="309" customWidth="1"/>
    <col min="10507" max="10756" width="9" style="309" customWidth="1"/>
    <col min="10757" max="10757" width="29.6296296296296" style="309" customWidth="1"/>
    <col min="10758" max="10758" width="12.75" style="309"/>
    <col min="10759" max="10759" width="29.75" style="309" customWidth="1"/>
    <col min="10760" max="10760" width="17" style="309" customWidth="1"/>
    <col min="10761" max="10761" width="37" style="309" customWidth="1"/>
    <col min="10762" max="10762" width="17.3796296296296" style="309" customWidth="1"/>
    <col min="10763" max="11012" width="9" style="309" customWidth="1"/>
    <col min="11013" max="11013" width="29.6296296296296" style="309" customWidth="1"/>
    <col min="11014" max="11014" width="12.75" style="309"/>
    <col min="11015" max="11015" width="29.75" style="309" customWidth="1"/>
    <col min="11016" max="11016" width="17" style="309" customWidth="1"/>
    <col min="11017" max="11017" width="37" style="309" customWidth="1"/>
    <col min="11018" max="11018" width="17.3796296296296" style="309" customWidth="1"/>
    <col min="11019" max="11268" width="9" style="309" customWidth="1"/>
    <col min="11269" max="11269" width="29.6296296296296" style="309" customWidth="1"/>
    <col min="11270" max="11270" width="12.75" style="309"/>
    <col min="11271" max="11271" width="29.75" style="309" customWidth="1"/>
    <col min="11272" max="11272" width="17" style="309" customWidth="1"/>
    <col min="11273" max="11273" width="37" style="309" customWidth="1"/>
    <col min="11274" max="11274" width="17.3796296296296" style="309" customWidth="1"/>
    <col min="11275" max="11524" width="9" style="309" customWidth="1"/>
    <col min="11525" max="11525" width="29.6296296296296" style="309" customWidth="1"/>
    <col min="11526" max="11526" width="12.75" style="309"/>
    <col min="11527" max="11527" width="29.75" style="309" customWidth="1"/>
    <col min="11528" max="11528" width="17" style="309" customWidth="1"/>
    <col min="11529" max="11529" width="37" style="309" customWidth="1"/>
    <col min="11530" max="11530" width="17.3796296296296" style="309" customWidth="1"/>
    <col min="11531" max="11780" width="9" style="309" customWidth="1"/>
    <col min="11781" max="11781" width="29.6296296296296" style="309" customWidth="1"/>
    <col min="11782" max="11782" width="12.75" style="309"/>
    <col min="11783" max="11783" width="29.75" style="309" customWidth="1"/>
    <col min="11784" max="11784" width="17" style="309" customWidth="1"/>
    <col min="11785" max="11785" width="37" style="309" customWidth="1"/>
    <col min="11786" max="11786" width="17.3796296296296" style="309" customWidth="1"/>
    <col min="11787" max="12036" width="9" style="309" customWidth="1"/>
    <col min="12037" max="12037" width="29.6296296296296" style="309" customWidth="1"/>
    <col min="12038" max="12038" width="12.75" style="309"/>
    <col min="12039" max="12039" width="29.75" style="309" customWidth="1"/>
    <col min="12040" max="12040" width="17" style="309" customWidth="1"/>
    <col min="12041" max="12041" width="37" style="309" customWidth="1"/>
    <col min="12042" max="12042" width="17.3796296296296" style="309" customWidth="1"/>
    <col min="12043" max="12292" width="9" style="309" customWidth="1"/>
    <col min="12293" max="12293" width="29.6296296296296" style="309" customWidth="1"/>
    <col min="12294" max="12294" width="12.75" style="309"/>
    <col min="12295" max="12295" width="29.75" style="309" customWidth="1"/>
    <col min="12296" max="12296" width="17" style="309" customWidth="1"/>
    <col min="12297" max="12297" width="37" style="309" customWidth="1"/>
    <col min="12298" max="12298" width="17.3796296296296" style="309" customWidth="1"/>
    <col min="12299" max="12548" width="9" style="309" customWidth="1"/>
    <col min="12549" max="12549" width="29.6296296296296" style="309" customWidth="1"/>
    <col min="12550" max="12550" width="12.75" style="309"/>
    <col min="12551" max="12551" width="29.75" style="309" customWidth="1"/>
    <col min="12552" max="12552" width="17" style="309" customWidth="1"/>
    <col min="12553" max="12553" width="37" style="309" customWidth="1"/>
    <col min="12554" max="12554" width="17.3796296296296" style="309" customWidth="1"/>
    <col min="12555" max="12804" width="9" style="309" customWidth="1"/>
    <col min="12805" max="12805" width="29.6296296296296" style="309" customWidth="1"/>
    <col min="12806" max="12806" width="12.75" style="309"/>
    <col min="12807" max="12807" width="29.75" style="309" customWidth="1"/>
    <col min="12808" max="12808" width="17" style="309" customWidth="1"/>
    <col min="12809" max="12809" width="37" style="309" customWidth="1"/>
    <col min="12810" max="12810" width="17.3796296296296" style="309" customWidth="1"/>
    <col min="12811" max="13060" width="9" style="309" customWidth="1"/>
    <col min="13061" max="13061" width="29.6296296296296" style="309" customWidth="1"/>
    <col min="13062" max="13062" width="12.75" style="309"/>
    <col min="13063" max="13063" width="29.75" style="309" customWidth="1"/>
    <col min="13064" max="13064" width="17" style="309" customWidth="1"/>
    <col min="13065" max="13065" width="37" style="309" customWidth="1"/>
    <col min="13066" max="13066" width="17.3796296296296" style="309" customWidth="1"/>
    <col min="13067" max="13316" width="9" style="309" customWidth="1"/>
    <col min="13317" max="13317" width="29.6296296296296" style="309" customWidth="1"/>
    <col min="13318" max="13318" width="12.75" style="309"/>
    <col min="13319" max="13319" width="29.75" style="309" customWidth="1"/>
    <col min="13320" max="13320" width="17" style="309" customWidth="1"/>
    <col min="13321" max="13321" width="37" style="309" customWidth="1"/>
    <col min="13322" max="13322" width="17.3796296296296" style="309" customWidth="1"/>
    <col min="13323" max="13572" width="9" style="309" customWidth="1"/>
    <col min="13573" max="13573" width="29.6296296296296" style="309" customWidth="1"/>
    <col min="13574" max="13574" width="12.75" style="309"/>
    <col min="13575" max="13575" width="29.75" style="309" customWidth="1"/>
    <col min="13576" max="13576" width="17" style="309" customWidth="1"/>
    <col min="13577" max="13577" width="37" style="309" customWidth="1"/>
    <col min="13578" max="13578" width="17.3796296296296" style="309" customWidth="1"/>
    <col min="13579" max="13828" width="9" style="309" customWidth="1"/>
    <col min="13829" max="13829" width="29.6296296296296" style="309" customWidth="1"/>
    <col min="13830" max="13830" width="12.75" style="309"/>
    <col min="13831" max="13831" width="29.75" style="309" customWidth="1"/>
    <col min="13832" max="13832" width="17" style="309" customWidth="1"/>
    <col min="13833" max="13833" width="37" style="309" customWidth="1"/>
    <col min="13834" max="13834" width="17.3796296296296" style="309" customWidth="1"/>
    <col min="13835" max="14084" width="9" style="309" customWidth="1"/>
    <col min="14085" max="14085" width="29.6296296296296" style="309" customWidth="1"/>
    <col min="14086" max="14086" width="12.75" style="309"/>
    <col min="14087" max="14087" width="29.75" style="309" customWidth="1"/>
    <col min="14088" max="14088" width="17" style="309" customWidth="1"/>
    <col min="14089" max="14089" width="37" style="309" customWidth="1"/>
    <col min="14090" max="14090" width="17.3796296296296" style="309" customWidth="1"/>
    <col min="14091" max="14340" width="9" style="309" customWidth="1"/>
    <col min="14341" max="14341" width="29.6296296296296" style="309" customWidth="1"/>
    <col min="14342" max="14342" width="12.75" style="309"/>
    <col min="14343" max="14343" width="29.75" style="309" customWidth="1"/>
    <col min="14344" max="14344" width="17" style="309" customWidth="1"/>
    <col min="14345" max="14345" width="37" style="309" customWidth="1"/>
    <col min="14346" max="14346" width="17.3796296296296" style="309" customWidth="1"/>
    <col min="14347" max="14596" width="9" style="309" customWidth="1"/>
    <col min="14597" max="14597" width="29.6296296296296" style="309" customWidth="1"/>
    <col min="14598" max="14598" width="12.75" style="309"/>
    <col min="14599" max="14599" width="29.75" style="309" customWidth="1"/>
    <col min="14600" max="14600" width="17" style="309" customWidth="1"/>
    <col min="14601" max="14601" width="37" style="309" customWidth="1"/>
    <col min="14602" max="14602" width="17.3796296296296" style="309" customWidth="1"/>
    <col min="14603" max="14852" width="9" style="309" customWidth="1"/>
    <col min="14853" max="14853" width="29.6296296296296" style="309" customWidth="1"/>
    <col min="14854" max="14854" width="12.75" style="309"/>
    <col min="14855" max="14855" width="29.75" style="309" customWidth="1"/>
    <col min="14856" max="14856" width="17" style="309" customWidth="1"/>
    <col min="14857" max="14857" width="37" style="309" customWidth="1"/>
    <col min="14858" max="14858" width="17.3796296296296" style="309" customWidth="1"/>
    <col min="14859" max="15108" width="9" style="309" customWidth="1"/>
    <col min="15109" max="15109" width="29.6296296296296" style="309" customWidth="1"/>
    <col min="15110" max="15110" width="12.75" style="309"/>
    <col min="15111" max="15111" width="29.75" style="309" customWidth="1"/>
    <col min="15112" max="15112" width="17" style="309" customWidth="1"/>
    <col min="15113" max="15113" width="37" style="309" customWidth="1"/>
    <col min="15114" max="15114" width="17.3796296296296" style="309" customWidth="1"/>
    <col min="15115" max="15364" width="9" style="309" customWidth="1"/>
    <col min="15365" max="15365" width="29.6296296296296" style="309" customWidth="1"/>
    <col min="15366" max="15366" width="12.75" style="309"/>
    <col min="15367" max="15367" width="29.75" style="309" customWidth="1"/>
    <col min="15368" max="15368" width="17" style="309" customWidth="1"/>
    <col min="15369" max="15369" width="37" style="309" customWidth="1"/>
    <col min="15370" max="15370" width="17.3796296296296" style="309" customWidth="1"/>
    <col min="15371" max="15620" width="9" style="309" customWidth="1"/>
    <col min="15621" max="15621" width="29.6296296296296" style="309" customWidth="1"/>
    <col min="15622" max="15622" width="12.75" style="309"/>
    <col min="15623" max="15623" width="29.75" style="309" customWidth="1"/>
    <col min="15624" max="15624" width="17" style="309" customWidth="1"/>
    <col min="15625" max="15625" width="37" style="309" customWidth="1"/>
    <col min="15626" max="15626" width="17.3796296296296" style="309" customWidth="1"/>
    <col min="15627" max="15876" width="9" style="309" customWidth="1"/>
    <col min="15877" max="15877" width="29.6296296296296" style="309" customWidth="1"/>
    <col min="15878" max="15878" width="12.75" style="309"/>
    <col min="15879" max="15879" width="29.75" style="309" customWidth="1"/>
    <col min="15880" max="15880" width="17" style="309" customWidth="1"/>
    <col min="15881" max="15881" width="37" style="309" customWidth="1"/>
    <col min="15882" max="15882" width="17.3796296296296" style="309" customWidth="1"/>
    <col min="15883" max="16132" width="9" style="309" customWidth="1"/>
    <col min="16133" max="16133" width="29.6296296296296" style="309" customWidth="1"/>
    <col min="16134" max="16134" width="12.75" style="309"/>
    <col min="16135" max="16135" width="29.75" style="309" customWidth="1"/>
    <col min="16136" max="16136" width="17" style="309" customWidth="1"/>
    <col min="16137" max="16137" width="37" style="309" customWidth="1"/>
    <col min="16138" max="16138" width="17.3796296296296" style="309" customWidth="1"/>
    <col min="16139" max="16384" width="9" style="309" customWidth="1"/>
  </cols>
  <sheetData>
    <row r="1" ht="18.75" customHeight="1" spans="1:13">
      <c r="A1" s="51" t="s">
        <v>1509</v>
      </c>
      <c r="B1" s="51"/>
      <c r="C1" s="51"/>
      <c r="D1" s="51"/>
      <c r="E1" s="51"/>
      <c r="F1" s="51"/>
      <c r="G1" s="51"/>
      <c r="H1" s="51"/>
      <c r="I1" s="51"/>
      <c r="J1" s="51"/>
      <c r="K1" s="51"/>
      <c r="L1" s="51"/>
      <c r="M1" s="51"/>
    </row>
    <row r="2" ht="27.6" customHeight="1" spans="1:14">
      <c r="A2" s="81" t="s">
        <v>1510</v>
      </c>
      <c r="B2" s="81"/>
      <c r="C2" s="81"/>
      <c r="D2" s="81"/>
      <c r="E2" s="81"/>
      <c r="F2" s="81"/>
      <c r="G2" s="81"/>
      <c r="H2" s="81"/>
      <c r="I2" s="81"/>
      <c r="J2" s="81"/>
      <c r="K2" s="81"/>
      <c r="L2" s="81"/>
      <c r="M2" s="81"/>
      <c r="N2" s="81"/>
    </row>
    <row r="3" ht="23.25" customHeight="1" spans="1:14">
      <c r="A3" s="311"/>
      <c r="B3" s="311"/>
      <c r="C3" s="311"/>
      <c r="D3" s="311"/>
      <c r="E3" s="311"/>
      <c r="F3" s="311"/>
      <c r="G3" s="311"/>
      <c r="H3" s="311"/>
      <c r="I3" s="329" t="s">
        <v>2</v>
      </c>
      <c r="J3" s="329"/>
      <c r="K3" s="329"/>
      <c r="L3" s="329"/>
      <c r="M3" s="329"/>
      <c r="N3" s="329"/>
    </row>
    <row r="4" s="308" customFormat="1" ht="52.2" spans="1:14">
      <c r="A4" s="289" t="s">
        <v>3</v>
      </c>
      <c r="B4" s="290" t="s">
        <v>65</v>
      </c>
      <c r="C4" s="290" t="s">
        <v>66</v>
      </c>
      <c r="D4" s="290" t="s">
        <v>67</v>
      </c>
      <c r="E4" s="290" t="s">
        <v>5</v>
      </c>
      <c r="F4" s="290" t="s">
        <v>68</v>
      </c>
      <c r="G4" s="291" t="s">
        <v>69</v>
      </c>
      <c r="H4" s="86" t="s">
        <v>1511</v>
      </c>
      <c r="I4" s="290" t="s">
        <v>65</v>
      </c>
      <c r="J4" s="290" t="s">
        <v>66</v>
      </c>
      <c r="K4" s="290" t="s">
        <v>67</v>
      </c>
      <c r="L4" s="290" t="s">
        <v>5</v>
      </c>
      <c r="M4" s="290" t="s">
        <v>68</v>
      </c>
      <c r="N4" s="291" t="s">
        <v>69</v>
      </c>
    </row>
    <row r="5" s="308" customFormat="1" ht="24" customHeight="1" spans="1:14">
      <c r="A5" s="289" t="s">
        <v>71</v>
      </c>
      <c r="B5" s="312"/>
      <c r="C5" s="312"/>
      <c r="D5" s="312"/>
      <c r="E5" s="312"/>
      <c r="F5" s="312"/>
      <c r="G5" s="313"/>
      <c r="H5" s="86" t="s">
        <v>71</v>
      </c>
      <c r="I5" s="312">
        <f>B5</f>
        <v>0</v>
      </c>
      <c r="J5" s="312"/>
      <c r="K5" s="312"/>
      <c r="L5" s="312"/>
      <c r="M5" s="312"/>
      <c r="N5" s="330"/>
    </row>
    <row r="6" s="308" customFormat="1" ht="24" customHeight="1" spans="1:14">
      <c r="A6" s="90" t="s">
        <v>72</v>
      </c>
      <c r="B6" s="312"/>
      <c r="C6" s="312"/>
      <c r="D6" s="312"/>
      <c r="E6" s="312"/>
      <c r="F6" s="312"/>
      <c r="G6" s="314"/>
      <c r="H6" s="91" t="s">
        <v>73</v>
      </c>
      <c r="I6" s="312">
        <f>SUM(I7,I12,I15,I17)</f>
        <v>0</v>
      </c>
      <c r="J6" s="312"/>
      <c r="K6" s="312"/>
      <c r="L6" s="312"/>
      <c r="M6" s="312"/>
      <c r="N6" s="314"/>
    </row>
    <row r="7" s="308" customFormat="1" ht="22.5" customHeight="1" spans="1:17">
      <c r="A7" s="315" t="s">
        <v>1512</v>
      </c>
      <c r="B7" s="93"/>
      <c r="C7" s="93"/>
      <c r="D7" s="298"/>
      <c r="E7" s="298"/>
      <c r="F7" s="298"/>
      <c r="G7" s="316"/>
      <c r="H7" s="315" t="s">
        <v>1513</v>
      </c>
      <c r="I7" s="298">
        <f>SUM(I8:I11)</f>
        <v>0</v>
      </c>
      <c r="J7" s="298"/>
      <c r="K7" s="298"/>
      <c r="L7" s="298"/>
      <c r="M7" s="298"/>
      <c r="N7" s="315"/>
      <c r="Q7" s="332"/>
    </row>
    <row r="8" s="308" customFormat="1" ht="22.5" customHeight="1" spans="1:17">
      <c r="A8" s="315" t="s">
        <v>1514</v>
      </c>
      <c r="B8" s="93"/>
      <c r="C8" s="93"/>
      <c r="D8" s="298"/>
      <c r="E8" s="298"/>
      <c r="F8" s="298"/>
      <c r="G8" s="316"/>
      <c r="H8" s="315" t="s">
        <v>1515</v>
      </c>
      <c r="I8" s="93"/>
      <c r="J8" s="93"/>
      <c r="K8" s="298"/>
      <c r="L8" s="298"/>
      <c r="M8" s="298"/>
      <c r="N8" s="315"/>
      <c r="Q8" s="332"/>
    </row>
    <row r="9" s="308" customFormat="1" ht="22.5" customHeight="1" spans="1:17">
      <c r="A9" s="315" t="s">
        <v>1516</v>
      </c>
      <c r="B9" s="298"/>
      <c r="C9" s="298"/>
      <c r="D9" s="298"/>
      <c r="E9" s="298"/>
      <c r="F9" s="298"/>
      <c r="G9" s="316"/>
      <c r="H9" s="315" t="s">
        <v>1517</v>
      </c>
      <c r="I9" s="298"/>
      <c r="J9" s="298"/>
      <c r="K9" s="298"/>
      <c r="L9" s="298"/>
      <c r="M9" s="298"/>
      <c r="N9" s="315"/>
      <c r="Q9" s="332"/>
    </row>
    <row r="10" s="308" customFormat="1" ht="22.5" customHeight="1" spans="1:17">
      <c r="A10" s="315" t="s">
        <v>1518</v>
      </c>
      <c r="B10" s="317"/>
      <c r="C10" s="317"/>
      <c r="D10" s="317"/>
      <c r="E10" s="317"/>
      <c r="F10" s="317"/>
      <c r="G10" s="317"/>
      <c r="H10" s="315" t="s">
        <v>1519</v>
      </c>
      <c r="I10" s="298"/>
      <c r="J10" s="298"/>
      <c r="K10" s="298"/>
      <c r="L10" s="298"/>
      <c r="M10" s="298"/>
      <c r="N10" s="315"/>
      <c r="Q10" s="332"/>
    </row>
    <row r="11" s="308" customFormat="1" ht="22.5" customHeight="1" spans="1:17">
      <c r="A11" s="315"/>
      <c r="B11" s="318"/>
      <c r="C11" s="318"/>
      <c r="D11" s="318"/>
      <c r="E11" s="318"/>
      <c r="F11" s="318"/>
      <c r="G11" s="318"/>
      <c r="H11" s="315" t="s">
        <v>1520</v>
      </c>
      <c r="I11" s="93"/>
      <c r="J11" s="93"/>
      <c r="K11" s="298"/>
      <c r="L11" s="298"/>
      <c r="M11" s="298"/>
      <c r="N11" s="315"/>
      <c r="Q11" s="332"/>
    </row>
    <row r="12" s="308" customFormat="1" ht="22.5" customHeight="1" spans="1:17">
      <c r="A12" s="319"/>
      <c r="B12" s="318"/>
      <c r="C12" s="318"/>
      <c r="D12" s="318"/>
      <c r="E12" s="318"/>
      <c r="F12" s="318"/>
      <c r="G12" s="318"/>
      <c r="H12" s="315" t="s">
        <v>1521</v>
      </c>
      <c r="I12" s="298">
        <f>SUM(I13:I14)</f>
        <v>0</v>
      </c>
      <c r="J12" s="298"/>
      <c r="K12" s="298"/>
      <c r="L12" s="298"/>
      <c r="M12" s="298"/>
      <c r="N12" s="315"/>
      <c r="Q12" s="332"/>
    </row>
    <row r="13" s="308" customFormat="1" ht="22.5" customHeight="1" spans="1:17">
      <c r="A13" s="319"/>
      <c r="B13" s="318"/>
      <c r="C13" s="318"/>
      <c r="D13" s="318"/>
      <c r="E13" s="318"/>
      <c r="F13" s="318"/>
      <c r="G13" s="318"/>
      <c r="H13" s="320" t="s">
        <v>1522</v>
      </c>
      <c r="I13" s="93"/>
      <c r="J13" s="93"/>
      <c r="K13" s="298"/>
      <c r="L13" s="298"/>
      <c r="M13" s="298"/>
      <c r="N13" s="315"/>
      <c r="Q13" s="332"/>
    </row>
    <row r="14" s="308" customFormat="1" ht="22.5" customHeight="1" spans="1:17">
      <c r="A14" s="321"/>
      <c r="B14" s="318"/>
      <c r="C14" s="318"/>
      <c r="D14" s="318"/>
      <c r="E14" s="318"/>
      <c r="F14" s="318"/>
      <c r="G14" s="318"/>
      <c r="H14" s="315" t="s">
        <v>1523</v>
      </c>
      <c r="I14" s="93"/>
      <c r="J14" s="93"/>
      <c r="K14" s="298"/>
      <c r="L14" s="298"/>
      <c r="M14" s="298"/>
      <c r="N14" s="315"/>
      <c r="Q14" s="332"/>
    </row>
    <row r="15" s="308" customFormat="1" ht="22.5" customHeight="1" spans="1:17">
      <c r="A15" s="321"/>
      <c r="B15" s="318"/>
      <c r="C15" s="318"/>
      <c r="D15" s="318"/>
      <c r="E15" s="318"/>
      <c r="F15" s="318"/>
      <c r="G15" s="318"/>
      <c r="H15" s="315" t="s">
        <v>1524</v>
      </c>
      <c r="I15" s="298">
        <f>I16</f>
        <v>0</v>
      </c>
      <c r="J15" s="298"/>
      <c r="K15" s="298"/>
      <c r="L15" s="298"/>
      <c r="M15" s="298"/>
      <c r="N15" s="330"/>
      <c r="Q15" s="332"/>
    </row>
    <row r="16" s="308" customFormat="1" ht="22.5" customHeight="1" spans="1:17">
      <c r="A16" s="321"/>
      <c r="B16" s="318"/>
      <c r="C16" s="318"/>
      <c r="D16" s="318"/>
      <c r="E16" s="318"/>
      <c r="F16" s="318"/>
      <c r="G16" s="318"/>
      <c r="H16" s="315" t="s">
        <v>1525</v>
      </c>
      <c r="I16" s="298"/>
      <c r="J16" s="298"/>
      <c r="K16" s="298"/>
      <c r="L16" s="298"/>
      <c r="M16" s="298"/>
      <c r="N16" s="330"/>
      <c r="Q16" s="332"/>
    </row>
    <row r="17" s="308" customFormat="1" ht="22.5" customHeight="1" spans="1:17">
      <c r="A17" s="321"/>
      <c r="B17" s="318"/>
      <c r="C17" s="318"/>
      <c r="D17" s="318"/>
      <c r="E17" s="318"/>
      <c r="F17" s="318"/>
      <c r="G17" s="318"/>
      <c r="H17" s="315" t="s">
        <v>1526</v>
      </c>
      <c r="I17" s="298">
        <f>I18</f>
        <v>0</v>
      </c>
      <c r="J17" s="298"/>
      <c r="K17" s="298"/>
      <c r="L17" s="298"/>
      <c r="M17" s="298"/>
      <c r="N17" s="330"/>
      <c r="Q17" s="332"/>
    </row>
    <row r="18" s="308" customFormat="1" ht="22.5" customHeight="1" spans="1:17">
      <c r="A18" s="322"/>
      <c r="B18" s="323"/>
      <c r="C18" s="323"/>
      <c r="D18" s="323"/>
      <c r="E18" s="323"/>
      <c r="F18" s="323"/>
      <c r="G18" s="323"/>
      <c r="H18" s="315" t="s">
        <v>1527</v>
      </c>
      <c r="I18" s="93"/>
      <c r="J18" s="93"/>
      <c r="K18" s="298"/>
      <c r="L18" s="298"/>
      <c r="M18" s="298"/>
      <c r="N18" s="331"/>
      <c r="Q18" s="332"/>
    </row>
    <row r="19" s="308" customFormat="1" ht="22.5" customHeight="1" spans="1:14">
      <c r="A19" s="90" t="s">
        <v>121</v>
      </c>
      <c r="B19" s="312">
        <f>SUM(B20:B21)</f>
        <v>0</v>
      </c>
      <c r="C19" s="312"/>
      <c r="D19" s="312"/>
      <c r="E19" s="312"/>
      <c r="F19" s="312"/>
      <c r="G19" s="324"/>
      <c r="H19" s="90" t="s">
        <v>123</v>
      </c>
      <c r="I19" s="312">
        <f>SUM(I20:I22)</f>
        <v>0</v>
      </c>
      <c r="J19" s="312"/>
      <c r="K19" s="312"/>
      <c r="L19" s="312"/>
      <c r="M19" s="312"/>
      <c r="N19" s="324"/>
    </row>
    <row r="20" s="308" customFormat="1" ht="22.5" customHeight="1" spans="1:14">
      <c r="A20" s="325" t="s">
        <v>1528</v>
      </c>
      <c r="B20" s="298"/>
      <c r="C20" s="298"/>
      <c r="D20" s="298"/>
      <c r="E20" s="298"/>
      <c r="F20" s="298"/>
      <c r="G20" s="326"/>
      <c r="H20" s="325" t="s">
        <v>1529</v>
      </c>
      <c r="I20" s="298"/>
      <c r="J20" s="298"/>
      <c r="K20" s="298"/>
      <c r="L20" s="298"/>
      <c r="M20" s="298"/>
      <c r="N20" s="330"/>
    </row>
    <row r="21" s="308" customFormat="1" ht="22.5" customHeight="1" spans="1:14">
      <c r="A21" s="325" t="s">
        <v>1530</v>
      </c>
      <c r="B21" s="298"/>
      <c r="C21" s="298"/>
      <c r="D21" s="298"/>
      <c r="E21" s="298"/>
      <c r="F21" s="298"/>
      <c r="G21" s="326"/>
      <c r="H21" s="325" t="s">
        <v>1531</v>
      </c>
      <c r="I21" s="298"/>
      <c r="J21" s="298"/>
      <c r="K21" s="298"/>
      <c r="L21" s="298"/>
      <c r="M21" s="298"/>
      <c r="N21" s="330"/>
    </row>
    <row r="22" s="308" customFormat="1" ht="20.1" customHeight="1" spans="1:14">
      <c r="A22" s="327"/>
      <c r="B22" s="326"/>
      <c r="C22" s="326"/>
      <c r="D22" s="326"/>
      <c r="E22" s="326"/>
      <c r="F22" s="326"/>
      <c r="G22" s="326"/>
      <c r="H22" s="325" t="s">
        <v>1532</v>
      </c>
      <c r="I22" s="298"/>
      <c r="J22" s="298"/>
      <c r="K22" s="298"/>
      <c r="L22" s="298"/>
      <c r="M22" s="298"/>
      <c r="N22" s="330"/>
    </row>
    <row r="23" ht="44.25" customHeight="1" spans="1:14">
      <c r="A23" s="328" t="s">
        <v>1533</v>
      </c>
      <c r="B23" s="328"/>
      <c r="C23" s="328"/>
      <c r="D23" s="328"/>
      <c r="E23" s="328"/>
      <c r="F23" s="328"/>
      <c r="G23" s="328"/>
      <c r="H23" s="328"/>
      <c r="I23" s="328"/>
      <c r="J23" s="328"/>
      <c r="K23" s="328"/>
      <c r="L23" s="328"/>
      <c r="M23" s="328"/>
      <c r="N23" s="328"/>
    </row>
    <row r="24" ht="20.1" customHeight="1" spans="1:1">
      <c r="A24" s="309" t="s">
        <v>1315</v>
      </c>
    </row>
    <row r="25" ht="20.1" customHeight="1"/>
    <row r="26" ht="20.1" customHeight="1"/>
    <row r="27" ht="20.1" customHeight="1"/>
  </sheetData>
  <mergeCells count="4">
    <mergeCell ref="A1:H1"/>
    <mergeCell ref="A2:N2"/>
    <mergeCell ref="I3:N3"/>
    <mergeCell ref="A23:N23"/>
  </mergeCells>
  <printOptions horizontalCentered="1"/>
  <pageMargins left="0.15625" right="0.15625" top="0.511805555555556" bottom="0.313888888888889" header="0.313888888888889" footer="0.313888888888889"/>
  <pageSetup paperSize="9" scale="67" fitToHeight="0"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A1" sqref="A1:D1"/>
    </sheetView>
  </sheetViews>
  <sheetFormatPr defaultColWidth="9" defaultRowHeight="14.4" outlineLevelCol="3"/>
  <cols>
    <col min="1" max="3" width="22.1296296296296" customWidth="1"/>
    <col min="4" max="4" width="27" customWidth="1"/>
    <col min="5" max="5" width="28.8796296296296" customWidth="1"/>
  </cols>
  <sheetData>
    <row r="1" ht="89.25" customHeight="1" spans="1:4">
      <c r="A1" s="46" t="s">
        <v>1534</v>
      </c>
      <c r="B1" s="46"/>
      <c r="C1" s="46"/>
      <c r="D1" s="46"/>
    </row>
    <row r="2" ht="27" customHeight="1" spans="1:4">
      <c r="A2" s="73" t="s">
        <v>1535</v>
      </c>
      <c r="B2" s="74"/>
      <c r="C2" s="74"/>
      <c r="D2" s="74"/>
    </row>
    <row r="3" ht="37.5" customHeight="1" spans="1:4">
      <c r="A3" s="74"/>
      <c r="B3" s="74"/>
      <c r="C3" s="74"/>
      <c r="D3" s="74"/>
    </row>
    <row r="4" ht="27" customHeight="1" spans="1:4">
      <c r="A4" s="74"/>
      <c r="B4" s="74"/>
      <c r="C4" s="74"/>
      <c r="D4" s="74"/>
    </row>
    <row r="5" ht="36.75" customHeight="1" spans="1:4">
      <c r="A5" s="74"/>
      <c r="B5" s="74"/>
      <c r="C5" s="74"/>
      <c r="D5" s="74"/>
    </row>
    <row r="6" ht="36.75" customHeight="1" spans="1:4">
      <c r="A6" s="74"/>
      <c r="B6" s="74"/>
      <c r="C6" s="74"/>
      <c r="D6" s="74"/>
    </row>
    <row r="7" ht="36.75" customHeight="1" spans="1:4">
      <c r="A7" s="74"/>
      <c r="B7" s="74"/>
      <c r="C7" s="74"/>
      <c r="D7" s="74"/>
    </row>
    <row r="8" ht="75" customHeight="1" spans="1:4">
      <c r="A8" s="74"/>
      <c r="B8" s="74"/>
      <c r="C8" s="74"/>
      <c r="D8" s="74"/>
    </row>
    <row r="9" ht="16.5" customHeight="1" spans="1:4">
      <c r="A9" s="74"/>
      <c r="B9" s="74"/>
      <c r="C9" s="74"/>
      <c r="D9" s="74"/>
    </row>
    <row r="10" ht="13.5" customHeight="1" spans="1:4">
      <c r="A10" s="74"/>
      <c r="B10" s="74"/>
      <c r="C10" s="74"/>
      <c r="D10" s="74"/>
    </row>
    <row r="11" ht="27" customHeight="1" spans="1:4">
      <c r="A11" s="74"/>
      <c r="B11" s="74"/>
      <c r="C11" s="74"/>
      <c r="D11" s="74"/>
    </row>
    <row r="12" ht="1.5" customHeight="1" spans="1:4">
      <c r="A12" s="74"/>
      <c r="B12" s="74"/>
      <c r="C12" s="74"/>
      <c r="D12" s="74"/>
    </row>
    <row r="13" ht="14.25" hidden="1" customHeight="1" spans="1:4">
      <c r="A13" s="74"/>
      <c r="B13" s="74"/>
      <c r="C13" s="74"/>
      <c r="D13" s="74"/>
    </row>
    <row r="14" ht="14.25" hidden="1" customHeight="1" spans="1:4">
      <c r="A14" s="74"/>
      <c r="B14" s="74"/>
      <c r="C14" s="74"/>
      <c r="D14" s="74"/>
    </row>
    <row r="15" ht="14.25" hidden="1" customHeight="1" spans="1:4">
      <c r="A15" s="74"/>
      <c r="B15" s="74"/>
      <c r="C15" s="74"/>
      <c r="D15" s="74"/>
    </row>
    <row r="16" ht="14.25" hidden="1" customHeight="1" spans="1:4">
      <c r="A16" s="74"/>
      <c r="B16" s="74"/>
      <c r="C16" s="74"/>
      <c r="D16" s="74"/>
    </row>
    <row r="17" ht="14.25" hidden="1" customHeight="1" spans="1:4">
      <c r="A17" s="74"/>
      <c r="B17" s="74"/>
      <c r="C17" s="74"/>
      <c r="D17" s="74"/>
    </row>
    <row r="18" ht="14.25" hidden="1" customHeight="1" spans="1:4">
      <c r="A18" s="74"/>
      <c r="B18" s="74"/>
      <c r="C18" s="74"/>
      <c r="D18" s="74"/>
    </row>
    <row r="19" ht="14.25" hidden="1" customHeight="1" spans="1:4">
      <c r="A19" s="74"/>
      <c r="B19" s="74"/>
      <c r="C19" s="74"/>
      <c r="D19" s="74"/>
    </row>
    <row r="20" ht="14.25" hidden="1" customHeight="1" spans="1:4">
      <c r="A20" s="74"/>
      <c r="B20" s="74"/>
      <c r="C20" s="74"/>
      <c r="D20" s="74"/>
    </row>
    <row r="21" ht="14.25" hidden="1" customHeight="1" spans="1:4">
      <c r="A21" s="74"/>
      <c r="B21" s="74"/>
      <c r="C21" s="74"/>
      <c r="D21" s="74"/>
    </row>
    <row r="22" ht="14.25" hidden="1" customHeight="1" spans="1:4">
      <c r="A22" s="74"/>
      <c r="B22" s="74"/>
      <c r="C22" s="74"/>
      <c r="D22" s="74"/>
    </row>
    <row r="23" ht="14.25" hidden="1" customHeight="1" spans="1:4">
      <c r="A23" s="74"/>
      <c r="B23" s="74"/>
      <c r="C23" s="74"/>
      <c r="D23" s="74"/>
    </row>
    <row r="24" ht="14.25" hidden="1" customHeight="1" spans="1:4">
      <c r="A24" s="74"/>
      <c r="B24" s="74"/>
      <c r="C24" s="74"/>
      <c r="D24" s="74"/>
    </row>
    <row r="25" ht="14.25" hidden="1" customHeight="1" spans="1:4">
      <c r="A25" s="74"/>
      <c r="B25" s="74"/>
      <c r="C25" s="74"/>
      <c r="D25" s="74"/>
    </row>
    <row r="26" ht="14.25" hidden="1" customHeight="1" spans="1:4">
      <c r="A26" s="74"/>
      <c r="B26" s="74"/>
      <c r="C26" s="74"/>
      <c r="D26" s="74"/>
    </row>
    <row r="27" ht="29.25" hidden="1" customHeight="1" spans="1:4">
      <c r="A27" s="74"/>
      <c r="B27" s="74"/>
      <c r="C27" s="74"/>
      <c r="D27" s="74"/>
    </row>
    <row r="28" ht="14.25" hidden="1" customHeight="1" spans="1:4">
      <c r="A28" s="74"/>
      <c r="B28" s="74"/>
      <c r="C28" s="74"/>
      <c r="D28" s="74"/>
    </row>
    <row r="29" ht="14.25" hidden="1" customHeight="1" spans="1:4">
      <c r="A29" s="74"/>
      <c r="B29" s="74"/>
      <c r="C29" s="74"/>
      <c r="D29" s="74"/>
    </row>
    <row r="30" ht="14.25" hidden="1" customHeight="1" spans="1:4">
      <c r="A30" s="74"/>
      <c r="B30" s="74"/>
      <c r="C30" s="74"/>
      <c r="D30" s="74"/>
    </row>
    <row r="31" ht="14.25" hidden="1" customHeight="1" spans="1:4">
      <c r="A31" s="74"/>
      <c r="B31" s="74"/>
      <c r="C31" s="74"/>
      <c r="D31" s="74"/>
    </row>
    <row r="32" ht="14.25" hidden="1" customHeight="1" spans="1:4">
      <c r="A32" s="74"/>
      <c r="B32" s="74"/>
      <c r="C32" s="74"/>
      <c r="D32" s="74"/>
    </row>
    <row r="33" ht="14.25" hidden="1" customHeight="1" spans="1:4">
      <c r="A33" s="74"/>
      <c r="B33" s="74"/>
      <c r="C33" s="74"/>
      <c r="D33" s="74"/>
    </row>
    <row r="34" ht="14.25" hidden="1" customHeight="1" spans="1:4">
      <c r="A34" s="74"/>
      <c r="B34" s="74"/>
      <c r="C34" s="74"/>
      <c r="D34" s="74"/>
    </row>
    <row r="35" ht="14.25" hidden="1" customHeight="1" spans="1:4">
      <c r="A35" s="74"/>
      <c r="B35" s="74"/>
      <c r="C35" s="74"/>
      <c r="D35" s="74"/>
    </row>
  </sheetData>
  <mergeCells count="2">
    <mergeCell ref="A1:D1"/>
    <mergeCell ref="A2:D35"/>
  </mergeCells>
  <pageMargins left="0.707638888888889" right="0.707638888888889" top="1.37777777777778" bottom="0.747916666666667" header="0.313888888888889" footer="0.313888888888889"/>
  <pageSetup paperSize="9" scale="9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36"/>
  <sheetViews>
    <sheetView showZeros="0" topLeftCell="A10" workbookViewId="0">
      <selection activeCell="A17" sqref="A17:M17"/>
    </sheetView>
  </sheetViews>
  <sheetFormatPr defaultColWidth="9" defaultRowHeight="15.6"/>
  <cols>
    <col min="1" max="1" width="38.1296296296296" style="284" customWidth="1"/>
    <col min="2" max="2" width="10.1296296296296" style="285" customWidth="1"/>
    <col min="3" max="6" width="11.6296296296296" style="285" customWidth="1"/>
    <col min="7" max="7" width="13.5" style="285" customWidth="1"/>
    <col min="8" max="8" width="40.3796296296296" style="285" customWidth="1"/>
    <col min="9" max="9" width="9.62962962962963" style="285" customWidth="1"/>
    <col min="10" max="13" width="11.6296296296296" style="285" customWidth="1"/>
    <col min="14" max="14" width="13.5" style="285" customWidth="1"/>
    <col min="15" max="257" width="9" style="285"/>
    <col min="258" max="258" width="36.75" style="285" customWidth="1"/>
    <col min="259" max="259" width="11.6296296296296" style="285" customWidth="1"/>
    <col min="260" max="260" width="8.12962962962963" style="285" customWidth="1"/>
    <col min="261" max="261" width="36.5" style="285" customWidth="1"/>
    <col min="262" max="262" width="10.75" style="285" customWidth="1"/>
    <col min="263" max="263" width="8.12962962962963" style="285" customWidth="1"/>
    <col min="264" max="264" width="9.12962962962963" style="285" customWidth="1"/>
    <col min="265" max="268" width="9" style="285" hidden="1" customWidth="1"/>
    <col min="269" max="513" width="9" style="285"/>
    <col min="514" max="514" width="36.75" style="285" customWidth="1"/>
    <col min="515" max="515" width="11.6296296296296" style="285" customWidth="1"/>
    <col min="516" max="516" width="8.12962962962963" style="285" customWidth="1"/>
    <col min="517" max="517" width="36.5" style="285" customWidth="1"/>
    <col min="518" max="518" width="10.75" style="285" customWidth="1"/>
    <col min="519" max="519" width="8.12962962962963" style="285" customWidth="1"/>
    <col min="520" max="520" width="9.12962962962963" style="285" customWidth="1"/>
    <col min="521" max="524" width="9" style="285" hidden="1" customWidth="1"/>
    <col min="525" max="769" width="9" style="285"/>
    <col min="770" max="770" width="36.75" style="285" customWidth="1"/>
    <col min="771" max="771" width="11.6296296296296" style="285" customWidth="1"/>
    <col min="772" max="772" width="8.12962962962963" style="285" customWidth="1"/>
    <col min="773" max="773" width="36.5" style="285" customWidth="1"/>
    <col min="774" max="774" width="10.75" style="285" customWidth="1"/>
    <col min="775" max="775" width="8.12962962962963" style="285" customWidth="1"/>
    <col min="776" max="776" width="9.12962962962963" style="285" customWidth="1"/>
    <col min="777" max="780" width="9" style="285" hidden="1" customWidth="1"/>
    <col min="781" max="1025" width="9" style="285"/>
    <col min="1026" max="1026" width="36.75" style="285" customWidth="1"/>
    <col min="1027" max="1027" width="11.6296296296296" style="285" customWidth="1"/>
    <col min="1028" max="1028" width="8.12962962962963" style="285" customWidth="1"/>
    <col min="1029" max="1029" width="36.5" style="285" customWidth="1"/>
    <col min="1030" max="1030" width="10.75" style="285" customWidth="1"/>
    <col min="1031" max="1031" width="8.12962962962963" style="285" customWidth="1"/>
    <col min="1032" max="1032" width="9.12962962962963" style="285" customWidth="1"/>
    <col min="1033" max="1036" width="9" style="285" hidden="1" customWidth="1"/>
    <col min="1037" max="1281" width="9" style="285"/>
    <col min="1282" max="1282" width="36.75" style="285" customWidth="1"/>
    <col min="1283" max="1283" width="11.6296296296296" style="285" customWidth="1"/>
    <col min="1284" max="1284" width="8.12962962962963" style="285" customWidth="1"/>
    <col min="1285" max="1285" width="36.5" style="285" customWidth="1"/>
    <col min="1286" max="1286" width="10.75" style="285" customWidth="1"/>
    <col min="1287" max="1287" width="8.12962962962963" style="285" customWidth="1"/>
    <col min="1288" max="1288" width="9.12962962962963" style="285" customWidth="1"/>
    <col min="1289" max="1292" width="9" style="285" hidden="1" customWidth="1"/>
    <col min="1293" max="1537" width="9" style="285"/>
    <col min="1538" max="1538" width="36.75" style="285" customWidth="1"/>
    <col min="1539" max="1539" width="11.6296296296296" style="285" customWidth="1"/>
    <col min="1540" max="1540" width="8.12962962962963" style="285" customWidth="1"/>
    <col min="1541" max="1541" width="36.5" style="285" customWidth="1"/>
    <col min="1542" max="1542" width="10.75" style="285" customWidth="1"/>
    <col min="1543" max="1543" width="8.12962962962963" style="285" customWidth="1"/>
    <col min="1544" max="1544" width="9.12962962962963" style="285" customWidth="1"/>
    <col min="1545" max="1548" width="9" style="285" hidden="1" customWidth="1"/>
    <col min="1549" max="1793" width="9" style="285"/>
    <col min="1794" max="1794" width="36.75" style="285" customWidth="1"/>
    <col min="1795" max="1795" width="11.6296296296296" style="285" customWidth="1"/>
    <col min="1796" max="1796" width="8.12962962962963" style="285" customWidth="1"/>
    <col min="1797" max="1797" width="36.5" style="285" customWidth="1"/>
    <col min="1798" max="1798" width="10.75" style="285" customWidth="1"/>
    <col min="1799" max="1799" width="8.12962962962963" style="285" customWidth="1"/>
    <col min="1800" max="1800" width="9.12962962962963" style="285" customWidth="1"/>
    <col min="1801" max="1804" width="9" style="285" hidden="1" customWidth="1"/>
    <col min="1805" max="2049" width="9" style="285"/>
    <col min="2050" max="2050" width="36.75" style="285" customWidth="1"/>
    <col min="2051" max="2051" width="11.6296296296296" style="285" customWidth="1"/>
    <col min="2052" max="2052" width="8.12962962962963" style="285" customWidth="1"/>
    <col min="2053" max="2053" width="36.5" style="285" customWidth="1"/>
    <col min="2054" max="2054" width="10.75" style="285" customWidth="1"/>
    <col min="2055" max="2055" width="8.12962962962963" style="285" customWidth="1"/>
    <col min="2056" max="2056" width="9.12962962962963" style="285" customWidth="1"/>
    <col min="2057" max="2060" width="9" style="285" hidden="1" customWidth="1"/>
    <col min="2061" max="2305" width="9" style="285"/>
    <col min="2306" max="2306" width="36.75" style="285" customWidth="1"/>
    <col min="2307" max="2307" width="11.6296296296296" style="285" customWidth="1"/>
    <col min="2308" max="2308" width="8.12962962962963" style="285" customWidth="1"/>
    <col min="2309" max="2309" width="36.5" style="285" customWidth="1"/>
    <col min="2310" max="2310" width="10.75" style="285" customWidth="1"/>
    <col min="2311" max="2311" width="8.12962962962963" style="285" customWidth="1"/>
    <col min="2312" max="2312" width="9.12962962962963" style="285" customWidth="1"/>
    <col min="2313" max="2316" width="9" style="285" hidden="1" customWidth="1"/>
    <col min="2317" max="2561" width="9" style="285"/>
    <col min="2562" max="2562" width="36.75" style="285" customWidth="1"/>
    <col min="2563" max="2563" width="11.6296296296296" style="285" customWidth="1"/>
    <col min="2564" max="2564" width="8.12962962962963" style="285" customWidth="1"/>
    <col min="2565" max="2565" width="36.5" style="285" customWidth="1"/>
    <col min="2566" max="2566" width="10.75" style="285" customWidth="1"/>
    <col min="2567" max="2567" width="8.12962962962963" style="285" customWidth="1"/>
    <col min="2568" max="2568" width="9.12962962962963" style="285" customWidth="1"/>
    <col min="2569" max="2572" width="9" style="285" hidden="1" customWidth="1"/>
    <col min="2573" max="2817" width="9" style="285"/>
    <col min="2818" max="2818" width="36.75" style="285" customWidth="1"/>
    <col min="2819" max="2819" width="11.6296296296296" style="285" customWidth="1"/>
    <col min="2820" max="2820" width="8.12962962962963" style="285" customWidth="1"/>
    <col min="2821" max="2821" width="36.5" style="285" customWidth="1"/>
    <col min="2822" max="2822" width="10.75" style="285" customWidth="1"/>
    <col min="2823" max="2823" width="8.12962962962963" style="285" customWidth="1"/>
    <col min="2824" max="2824" width="9.12962962962963" style="285" customWidth="1"/>
    <col min="2825" max="2828" width="9" style="285" hidden="1" customWidth="1"/>
    <col min="2829" max="3073" width="9" style="285"/>
    <col min="3074" max="3074" width="36.75" style="285" customWidth="1"/>
    <col min="3075" max="3075" width="11.6296296296296" style="285" customWidth="1"/>
    <col min="3076" max="3076" width="8.12962962962963" style="285" customWidth="1"/>
    <col min="3077" max="3077" width="36.5" style="285" customWidth="1"/>
    <col min="3078" max="3078" width="10.75" style="285" customWidth="1"/>
    <col min="3079" max="3079" width="8.12962962962963" style="285" customWidth="1"/>
    <col min="3080" max="3080" width="9.12962962962963" style="285" customWidth="1"/>
    <col min="3081" max="3084" width="9" style="285" hidden="1" customWidth="1"/>
    <col min="3085" max="3329" width="9" style="285"/>
    <col min="3330" max="3330" width="36.75" style="285" customWidth="1"/>
    <col min="3331" max="3331" width="11.6296296296296" style="285" customWidth="1"/>
    <col min="3332" max="3332" width="8.12962962962963" style="285" customWidth="1"/>
    <col min="3333" max="3333" width="36.5" style="285" customWidth="1"/>
    <col min="3334" max="3334" width="10.75" style="285" customWidth="1"/>
    <col min="3335" max="3335" width="8.12962962962963" style="285" customWidth="1"/>
    <col min="3336" max="3336" width="9.12962962962963" style="285" customWidth="1"/>
    <col min="3337" max="3340" width="9" style="285" hidden="1" customWidth="1"/>
    <col min="3341" max="3585" width="9" style="285"/>
    <col min="3586" max="3586" width="36.75" style="285" customWidth="1"/>
    <col min="3587" max="3587" width="11.6296296296296" style="285" customWidth="1"/>
    <col min="3588" max="3588" width="8.12962962962963" style="285" customWidth="1"/>
    <col min="3589" max="3589" width="36.5" style="285" customWidth="1"/>
    <col min="3590" max="3590" width="10.75" style="285" customWidth="1"/>
    <col min="3591" max="3591" width="8.12962962962963" style="285" customWidth="1"/>
    <col min="3592" max="3592" width="9.12962962962963" style="285" customWidth="1"/>
    <col min="3593" max="3596" width="9" style="285" hidden="1" customWidth="1"/>
    <col min="3597" max="3841" width="9" style="285"/>
    <col min="3842" max="3842" width="36.75" style="285" customWidth="1"/>
    <col min="3843" max="3843" width="11.6296296296296" style="285" customWidth="1"/>
    <col min="3844" max="3844" width="8.12962962962963" style="285" customWidth="1"/>
    <col min="3845" max="3845" width="36.5" style="285" customWidth="1"/>
    <col min="3846" max="3846" width="10.75" style="285" customWidth="1"/>
    <col min="3847" max="3847" width="8.12962962962963" style="285" customWidth="1"/>
    <col min="3848" max="3848" width="9.12962962962963" style="285" customWidth="1"/>
    <col min="3849" max="3852" width="9" style="285" hidden="1" customWidth="1"/>
    <col min="3853" max="4097" width="9" style="285"/>
    <col min="4098" max="4098" width="36.75" style="285" customWidth="1"/>
    <col min="4099" max="4099" width="11.6296296296296" style="285" customWidth="1"/>
    <col min="4100" max="4100" width="8.12962962962963" style="285" customWidth="1"/>
    <col min="4101" max="4101" width="36.5" style="285" customWidth="1"/>
    <col min="4102" max="4102" width="10.75" style="285" customWidth="1"/>
    <col min="4103" max="4103" width="8.12962962962963" style="285" customWidth="1"/>
    <col min="4104" max="4104" width="9.12962962962963" style="285" customWidth="1"/>
    <col min="4105" max="4108" width="9" style="285" hidden="1" customWidth="1"/>
    <col min="4109" max="4353" width="9" style="285"/>
    <col min="4354" max="4354" width="36.75" style="285" customWidth="1"/>
    <col min="4355" max="4355" width="11.6296296296296" style="285" customWidth="1"/>
    <col min="4356" max="4356" width="8.12962962962963" style="285" customWidth="1"/>
    <col min="4357" max="4357" width="36.5" style="285" customWidth="1"/>
    <col min="4358" max="4358" width="10.75" style="285" customWidth="1"/>
    <col min="4359" max="4359" width="8.12962962962963" style="285" customWidth="1"/>
    <col min="4360" max="4360" width="9.12962962962963" style="285" customWidth="1"/>
    <col min="4361" max="4364" width="9" style="285" hidden="1" customWidth="1"/>
    <col min="4365" max="4609" width="9" style="285"/>
    <col min="4610" max="4610" width="36.75" style="285" customWidth="1"/>
    <col min="4611" max="4611" width="11.6296296296296" style="285" customWidth="1"/>
    <col min="4612" max="4612" width="8.12962962962963" style="285" customWidth="1"/>
    <col min="4613" max="4613" width="36.5" style="285" customWidth="1"/>
    <col min="4614" max="4614" width="10.75" style="285" customWidth="1"/>
    <col min="4615" max="4615" width="8.12962962962963" style="285" customWidth="1"/>
    <col min="4616" max="4616" width="9.12962962962963" style="285" customWidth="1"/>
    <col min="4617" max="4620" width="9" style="285" hidden="1" customWidth="1"/>
    <col min="4621" max="4865" width="9" style="285"/>
    <col min="4866" max="4866" width="36.75" style="285" customWidth="1"/>
    <col min="4867" max="4867" width="11.6296296296296" style="285" customWidth="1"/>
    <col min="4868" max="4868" width="8.12962962962963" style="285" customWidth="1"/>
    <col min="4869" max="4869" width="36.5" style="285" customWidth="1"/>
    <col min="4870" max="4870" width="10.75" style="285" customWidth="1"/>
    <col min="4871" max="4871" width="8.12962962962963" style="285" customWidth="1"/>
    <col min="4872" max="4872" width="9.12962962962963" style="285" customWidth="1"/>
    <col min="4873" max="4876" width="9" style="285" hidden="1" customWidth="1"/>
    <col min="4877" max="5121" width="9" style="285"/>
    <col min="5122" max="5122" width="36.75" style="285" customWidth="1"/>
    <col min="5123" max="5123" width="11.6296296296296" style="285" customWidth="1"/>
    <col min="5124" max="5124" width="8.12962962962963" style="285" customWidth="1"/>
    <col min="5125" max="5125" width="36.5" style="285" customWidth="1"/>
    <col min="5126" max="5126" width="10.75" style="285" customWidth="1"/>
    <col min="5127" max="5127" width="8.12962962962963" style="285" customWidth="1"/>
    <col min="5128" max="5128" width="9.12962962962963" style="285" customWidth="1"/>
    <col min="5129" max="5132" width="9" style="285" hidden="1" customWidth="1"/>
    <col min="5133" max="5377" width="9" style="285"/>
    <col min="5378" max="5378" width="36.75" style="285" customWidth="1"/>
    <col min="5379" max="5379" width="11.6296296296296" style="285" customWidth="1"/>
    <col min="5380" max="5380" width="8.12962962962963" style="285" customWidth="1"/>
    <col min="5381" max="5381" width="36.5" style="285" customWidth="1"/>
    <col min="5382" max="5382" width="10.75" style="285" customWidth="1"/>
    <col min="5383" max="5383" width="8.12962962962963" style="285" customWidth="1"/>
    <col min="5384" max="5384" width="9.12962962962963" style="285" customWidth="1"/>
    <col min="5385" max="5388" width="9" style="285" hidden="1" customWidth="1"/>
    <col min="5389" max="5633" width="9" style="285"/>
    <col min="5634" max="5634" width="36.75" style="285" customWidth="1"/>
    <col min="5635" max="5635" width="11.6296296296296" style="285" customWidth="1"/>
    <col min="5636" max="5636" width="8.12962962962963" style="285" customWidth="1"/>
    <col min="5637" max="5637" width="36.5" style="285" customWidth="1"/>
    <col min="5638" max="5638" width="10.75" style="285" customWidth="1"/>
    <col min="5639" max="5639" width="8.12962962962963" style="285" customWidth="1"/>
    <col min="5640" max="5640" width="9.12962962962963" style="285" customWidth="1"/>
    <col min="5641" max="5644" width="9" style="285" hidden="1" customWidth="1"/>
    <col min="5645" max="5889" width="9" style="285"/>
    <col min="5890" max="5890" width="36.75" style="285" customWidth="1"/>
    <col min="5891" max="5891" width="11.6296296296296" style="285" customWidth="1"/>
    <col min="5892" max="5892" width="8.12962962962963" style="285" customWidth="1"/>
    <col min="5893" max="5893" width="36.5" style="285" customWidth="1"/>
    <col min="5894" max="5894" width="10.75" style="285" customWidth="1"/>
    <col min="5895" max="5895" width="8.12962962962963" style="285" customWidth="1"/>
    <col min="5896" max="5896" width="9.12962962962963" style="285" customWidth="1"/>
    <col min="5897" max="5900" width="9" style="285" hidden="1" customWidth="1"/>
    <col min="5901" max="6145" width="9" style="285"/>
    <col min="6146" max="6146" width="36.75" style="285" customWidth="1"/>
    <col min="6147" max="6147" width="11.6296296296296" style="285" customWidth="1"/>
    <col min="6148" max="6148" width="8.12962962962963" style="285" customWidth="1"/>
    <col min="6149" max="6149" width="36.5" style="285" customWidth="1"/>
    <col min="6150" max="6150" width="10.75" style="285" customWidth="1"/>
    <col min="6151" max="6151" width="8.12962962962963" style="285" customWidth="1"/>
    <col min="6152" max="6152" width="9.12962962962963" style="285" customWidth="1"/>
    <col min="6153" max="6156" width="9" style="285" hidden="1" customWidth="1"/>
    <col min="6157" max="6401" width="9" style="285"/>
    <col min="6402" max="6402" width="36.75" style="285" customWidth="1"/>
    <col min="6403" max="6403" width="11.6296296296296" style="285" customWidth="1"/>
    <col min="6404" max="6404" width="8.12962962962963" style="285" customWidth="1"/>
    <col min="6405" max="6405" width="36.5" style="285" customWidth="1"/>
    <col min="6406" max="6406" width="10.75" style="285" customWidth="1"/>
    <col min="6407" max="6407" width="8.12962962962963" style="285" customWidth="1"/>
    <col min="6408" max="6408" width="9.12962962962963" style="285" customWidth="1"/>
    <col min="6409" max="6412" width="9" style="285" hidden="1" customWidth="1"/>
    <col min="6413" max="6657" width="9" style="285"/>
    <col min="6658" max="6658" width="36.75" style="285" customWidth="1"/>
    <col min="6659" max="6659" width="11.6296296296296" style="285" customWidth="1"/>
    <col min="6660" max="6660" width="8.12962962962963" style="285" customWidth="1"/>
    <col min="6661" max="6661" width="36.5" style="285" customWidth="1"/>
    <col min="6662" max="6662" width="10.75" style="285" customWidth="1"/>
    <col min="6663" max="6663" width="8.12962962962963" style="285" customWidth="1"/>
    <col min="6664" max="6664" width="9.12962962962963" style="285" customWidth="1"/>
    <col min="6665" max="6668" width="9" style="285" hidden="1" customWidth="1"/>
    <col min="6669" max="6913" width="9" style="285"/>
    <col min="6914" max="6914" width="36.75" style="285" customWidth="1"/>
    <col min="6915" max="6915" width="11.6296296296296" style="285" customWidth="1"/>
    <col min="6916" max="6916" width="8.12962962962963" style="285" customWidth="1"/>
    <col min="6917" max="6917" width="36.5" style="285" customWidth="1"/>
    <col min="6918" max="6918" width="10.75" style="285" customWidth="1"/>
    <col min="6919" max="6919" width="8.12962962962963" style="285" customWidth="1"/>
    <col min="6920" max="6920" width="9.12962962962963" style="285" customWidth="1"/>
    <col min="6921" max="6924" width="9" style="285" hidden="1" customWidth="1"/>
    <col min="6925" max="7169" width="9" style="285"/>
    <col min="7170" max="7170" width="36.75" style="285" customWidth="1"/>
    <col min="7171" max="7171" width="11.6296296296296" style="285" customWidth="1"/>
    <col min="7172" max="7172" width="8.12962962962963" style="285" customWidth="1"/>
    <col min="7173" max="7173" width="36.5" style="285" customWidth="1"/>
    <col min="7174" max="7174" width="10.75" style="285" customWidth="1"/>
    <col min="7175" max="7175" width="8.12962962962963" style="285" customWidth="1"/>
    <col min="7176" max="7176" width="9.12962962962963" style="285" customWidth="1"/>
    <col min="7177" max="7180" width="9" style="285" hidden="1" customWidth="1"/>
    <col min="7181" max="7425" width="9" style="285"/>
    <col min="7426" max="7426" width="36.75" style="285" customWidth="1"/>
    <col min="7427" max="7427" width="11.6296296296296" style="285" customWidth="1"/>
    <col min="7428" max="7428" width="8.12962962962963" style="285" customWidth="1"/>
    <col min="7429" max="7429" width="36.5" style="285" customWidth="1"/>
    <col min="7430" max="7430" width="10.75" style="285" customWidth="1"/>
    <col min="7431" max="7431" width="8.12962962962963" style="285" customWidth="1"/>
    <col min="7432" max="7432" width="9.12962962962963" style="285" customWidth="1"/>
    <col min="7433" max="7436" width="9" style="285" hidden="1" customWidth="1"/>
    <col min="7437" max="7681" width="9" style="285"/>
    <col min="7682" max="7682" width="36.75" style="285" customWidth="1"/>
    <col min="7683" max="7683" width="11.6296296296296" style="285" customWidth="1"/>
    <col min="7684" max="7684" width="8.12962962962963" style="285" customWidth="1"/>
    <col min="7685" max="7685" width="36.5" style="285" customWidth="1"/>
    <col min="7686" max="7686" width="10.75" style="285" customWidth="1"/>
    <col min="7687" max="7687" width="8.12962962962963" style="285" customWidth="1"/>
    <col min="7688" max="7688" width="9.12962962962963" style="285" customWidth="1"/>
    <col min="7689" max="7692" width="9" style="285" hidden="1" customWidth="1"/>
    <col min="7693" max="7937" width="9" style="285"/>
    <col min="7938" max="7938" width="36.75" style="285" customWidth="1"/>
    <col min="7939" max="7939" width="11.6296296296296" style="285" customWidth="1"/>
    <col min="7940" max="7940" width="8.12962962962963" style="285" customWidth="1"/>
    <col min="7941" max="7941" width="36.5" style="285" customWidth="1"/>
    <col min="7942" max="7942" width="10.75" style="285" customWidth="1"/>
    <col min="7943" max="7943" width="8.12962962962963" style="285" customWidth="1"/>
    <col min="7944" max="7944" width="9.12962962962963" style="285" customWidth="1"/>
    <col min="7945" max="7948" width="9" style="285" hidden="1" customWidth="1"/>
    <col min="7949" max="8193" width="9" style="285"/>
    <col min="8194" max="8194" width="36.75" style="285" customWidth="1"/>
    <col min="8195" max="8195" width="11.6296296296296" style="285" customWidth="1"/>
    <col min="8196" max="8196" width="8.12962962962963" style="285" customWidth="1"/>
    <col min="8197" max="8197" width="36.5" style="285" customWidth="1"/>
    <col min="8198" max="8198" width="10.75" style="285" customWidth="1"/>
    <col min="8199" max="8199" width="8.12962962962963" style="285" customWidth="1"/>
    <col min="8200" max="8200" width="9.12962962962963" style="285" customWidth="1"/>
    <col min="8201" max="8204" width="9" style="285" hidden="1" customWidth="1"/>
    <col min="8205" max="8449" width="9" style="285"/>
    <col min="8450" max="8450" width="36.75" style="285" customWidth="1"/>
    <col min="8451" max="8451" width="11.6296296296296" style="285" customWidth="1"/>
    <col min="8452" max="8452" width="8.12962962962963" style="285" customWidth="1"/>
    <col min="8453" max="8453" width="36.5" style="285" customWidth="1"/>
    <col min="8454" max="8454" width="10.75" style="285" customWidth="1"/>
    <col min="8455" max="8455" width="8.12962962962963" style="285" customWidth="1"/>
    <col min="8456" max="8456" width="9.12962962962963" style="285" customWidth="1"/>
    <col min="8457" max="8460" width="9" style="285" hidden="1" customWidth="1"/>
    <col min="8461" max="8705" width="9" style="285"/>
    <col min="8706" max="8706" width="36.75" style="285" customWidth="1"/>
    <col min="8707" max="8707" width="11.6296296296296" style="285" customWidth="1"/>
    <col min="8708" max="8708" width="8.12962962962963" style="285" customWidth="1"/>
    <col min="8709" max="8709" width="36.5" style="285" customWidth="1"/>
    <col min="8710" max="8710" width="10.75" style="285" customWidth="1"/>
    <col min="8711" max="8711" width="8.12962962962963" style="285" customWidth="1"/>
    <col min="8712" max="8712" width="9.12962962962963" style="285" customWidth="1"/>
    <col min="8713" max="8716" width="9" style="285" hidden="1" customWidth="1"/>
    <col min="8717" max="8961" width="9" style="285"/>
    <col min="8962" max="8962" width="36.75" style="285" customWidth="1"/>
    <col min="8963" max="8963" width="11.6296296296296" style="285" customWidth="1"/>
    <col min="8964" max="8964" width="8.12962962962963" style="285" customWidth="1"/>
    <col min="8965" max="8965" width="36.5" style="285" customWidth="1"/>
    <col min="8966" max="8966" width="10.75" style="285" customWidth="1"/>
    <col min="8967" max="8967" width="8.12962962962963" style="285" customWidth="1"/>
    <col min="8968" max="8968" width="9.12962962962963" style="285" customWidth="1"/>
    <col min="8969" max="8972" width="9" style="285" hidden="1" customWidth="1"/>
    <col min="8973" max="9217" width="9" style="285"/>
    <col min="9218" max="9218" width="36.75" style="285" customWidth="1"/>
    <col min="9219" max="9219" width="11.6296296296296" style="285" customWidth="1"/>
    <col min="9220" max="9220" width="8.12962962962963" style="285" customWidth="1"/>
    <col min="9221" max="9221" width="36.5" style="285" customWidth="1"/>
    <col min="9222" max="9222" width="10.75" style="285" customWidth="1"/>
    <col min="9223" max="9223" width="8.12962962962963" style="285" customWidth="1"/>
    <col min="9224" max="9224" width="9.12962962962963" style="285" customWidth="1"/>
    <col min="9225" max="9228" width="9" style="285" hidden="1" customWidth="1"/>
    <col min="9229" max="9473" width="9" style="285"/>
    <col min="9474" max="9474" width="36.75" style="285" customWidth="1"/>
    <col min="9475" max="9475" width="11.6296296296296" style="285" customWidth="1"/>
    <col min="9476" max="9476" width="8.12962962962963" style="285" customWidth="1"/>
    <col min="9477" max="9477" width="36.5" style="285" customWidth="1"/>
    <col min="9478" max="9478" width="10.75" style="285" customWidth="1"/>
    <col min="9479" max="9479" width="8.12962962962963" style="285" customWidth="1"/>
    <col min="9480" max="9480" width="9.12962962962963" style="285" customWidth="1"/>
    <col min="9481" max="9484" width="9" style="285" hidden="1" customWidth="1"/>
    <col min="9485" max="9729" width="9" style="285"/>
    <col min="9730" max="9730" width="36.75" style="285" customWidth="1"/>
    <col min="9731" max="9731" width="11.6296296296296" style="285" customWidth="1"/>
    <col min="9732" max="9732" width="8.12962962962963" style="285" customWidth="1"/>
    <col min="9733" max="9733" width="36.5" style="285" customWidth="1"/>
    <col min="9734" max="9734" width="10.75" style="285" customWidth="1"/>
    <col min="9735" max="9735" width="8.12962962962963" style="285" customWidth="1"/>
    <col min="9736" max="9736" width="9.12962962962963" style="285" customWidth="1"/>
    <col min="9737" max="9740" width="9" style="285" hidden="1" customWidth="1"/>
    <col min="9741" max="9985" width="9" style="285"/>
    <col min="9986" max="9986" width="36.75" style="285" customWidth="1"/>
    <col min="9987" max="9987" width="11.6296296296296" style="285" customWidth="1"/>
    <col min="9988" max="9988" width="8.12962962962963" style="285" customWidth="1"/>
    <col min="9989" max="9989" width="36.5" style="285" customWidth="1"/>
    <col min="9990" max="9990" width="10.75" style="285" customWidth="1"/>
    <col min="9991" max="9991" width="8.12962962962963" style="285" customWidth="1"/>
    <col min="9992" max="9992" width="9.12962962962963" style="285" customWidth="1"/>
    <col min="9993" max="9996" width="9" style="285" hidden="1" customWidth="1"/>
    <col min="9997" max="10241" width="9" style="285"/>
    <col min="10242" max="10242" width="36.75" style="285" customWidth="1"/>
    <col min="10243" max="10243" width="11.6296296296296" style="285" customWidth="1"/>
    <col min="10244" max="10244" width="8.12962962962963" style="285" customWidth="1"/>
    <col min="10245" max="10245" width="36.5" style="285" customWidth="1"/>
    <col min="10246" max="10246" width="10.75" style="285" customWidth="1"/>
    <col min="10247" max="10247" width="8.12962962962963" style="285" customWidth="1"/>
    <col min="10248" max="10248" width="9.12962962962963" style="285" customWidth="1"/>
    <col min="10249" max="10252" width="9" style="285" hidden="1" customWidth="1"/>
    <col min="10253" max="10497" width="9" style="285"/>
    <col min="10498" max="10498" width="36.75" style="285" customWidth="1"/>
    <col min="10499" max="10499" width="11.6296296296296" style="285" customWidth="1"/>
    <col min="10500" max="10500" width="8.12962962962963" style="285" customWidth="1"/>
    <col min="10501" max="10501" width="36.5" style="285" customWidth="1"/>
    <col min="10502" max="10502" width="10.75" style="285" customWidth="1"/>
    <col min="10503" max="10503" width="8.12962962962963" style="285" customWidth="1"/>
    <col min="10504" max="10504" width="9.12962962962963" style="285" customWidth="1"/>
    <col min="10505" max="10508" width="9" style="285" hidden="1" customWidth="1"/>
    <col min="10509" max="10753" width="9" style="285"/>
    <col min="10754" max="10754" width="36.75" style="285" customWidth="1"/>
    <col min="10755" max="10755" width="11.6296296296296" style="285" customWidth="1"/>
    <col min="10756" max="10756" width="8.12962962962963" style="285" customWidth="1"/>
    <col min="10757" max="10757" width="36.5" style="285" customWidth="1"/>
    <col min="10758" max="10758" width="10.75" style="285" customWidth="1"/>
    <col min="10759" max="10759" width="8.12962962962963" style="285" customWidth="1"/>
    <col min="10760" max="10760" width="9.12962962962963" style="285" customWidth="1"/>
    <col min="10761" max="10764" width="9" style="285" hidden="1" customWidth="1"/>
    <col min="10765" max="11009" width="9" style="285"/>
    <col min="11010" max="11010" width="36.75" style="285" customWidth="1"/>
    <col min="11011" max="11011" width="11.6296296296296" style="285" customWidth="1"/>
    <col min="11012" max="11012" width="8.12962962962963" style="285" customWidth="1"/>
    <col min="11013" max="11013" width="36.5" style="285" customWidth="1"/>
    <col min="11014" max="11014" width="10.75" style="285" customWidth="1"/>
    <col min="11015" max="11015" width="8.12962962962963" style="285" customWidth="1"/>
    <col min="11016" max="11016" width="9.12962962962963" style="285" customWidth="1"/>
    <col min="11017" max="11020" width="9" style="285" hidden="1" customWidth="1"/>
    <col min="11021" max="11265" width="9" style="285"/>
    <col min="11266" max="11266" width="36.75" style="285" customWidth="1"/>
    <col min="11267" max="11267" width="11.6296296296296" style="285" customWidth="1"/>
    <col min="11268" max="11268" width="8.12962962962963" style="285" customWidth="1"/>
    <col min="11269" max="11269" width="36.5" style="285" customWidth="1"/>
    <col min="11270" max="11270" width="10.75" style="285" customWidth="1"/>
    <col min="11271" max="11271" width="8.12962962962963" style="285" customWidth="1"/>
    <col min="11272" max="11272" width="9.12962962962963" style="285" customWidth="1"/>
    <col min="11273" max="11276" width="9" style="285" hidden="1" customWidth="1"/>
    <col min="11277" max="11521" width="9" style="285"/>
    <col min="11522" max="11522" width="36.75" style="285" customWidth="1"/>
    <col min="11523" max="11523" width="11.6296296296296" style="285" customWidth="1"/>
    <col min="11524" max="11524" width="8.12962962962963" style="285" customWidth="1"/>
    <col min="11525" max="11525" width="36.5" style="285" customWidth="1"/>
    <col min="11526" max="11526" width="10.75" style="285" customWidth="1"/>
    <col min="11527" max="11527" width="8.12962962962963" style="285" customWidth="1"/>
    <col min="11528" max="11528" width="9.12962962962963" style="285" customWidth="1"/>
    <col min="11529" max="11532" width="9" style="285" hidden="1" customWidth="1"/>
    <col min="11533" max="11777" width="9" style="285"/>
    <col min="11778" max="11778" width="36.75" style="285" customWidth="1"/>
    <col min="11779" max="11779" width="11.6296296296296" style="285" customWidth="1"/>
    <col min="11780" max="11780" width="8.12962962962963" style="285" customWidth="1"/>
    <col min="11781" max="11781" width="36.5" style="285" customWidth="1"/>
    <col min="11782" max="11782" width="10.75" style="285" customWidth="1"/>
    <col min="11783" max="11783" width="8.12962962962963" style="285" customWidth="1"/>
    <col min="11784" max="11784" width="9.12962962962963" style="285" customWidth="1"/>
    <col min="11785" max="11788" width="9" style="285" hidden="1" customWidth="1"/>
    <col min="11789" max="12033" width="9" style="285"/>
    <col min="12034" max="12034" width="36.75" style="285" customWidth="1"/>
    <col min="12035" max="12035" width="11.6296296296296" style="285" customWidth="1"/>
    <col min="12036" max="12036" width="8.12962962962963" style="285" customWidth="1"/>
    <col min="12037" max="12037" width="36.5" style="285" customWidth="1"/>
    <col min="12038" max="12038" width="10.75" style="285" customWidth="1"/>
    <col min="12039" max="12039" width="8.12962962962963" style="285" customWidth="1"/>
    <col min="12040" max="12040" width="9.12962962962963" style="285" customWidth="1"/>
    <col min="12041" max="12044" width="9" style="285" hidden="1" customWidth="1"/>
    <col min="12045" max="12289" width="9" style="285"/>
    <col min="12290" max="12290" width="36.75" style="285" customWidth="1"/>
    <col min="12291" max="12291" width="11.6296296296296" style="285" customWidth="1"/>
    <col min="12292" max="12292" width="8.12962962962963" style="285" customWidth="1"/>
    <col min="12293" max="12293" width="36.5" style="285" customWidth="1"/>
    <col min="12294" max="12294" width="10.75" style="285" customWidth="1"/>
    <col min="12295" max="12295" width="8.12962962962963" style="285" customWidth="1"/>
    <col min="12296" max="12296" width="9.12962962962963" style="285" customWidth="1"/>
    <col min="12297" max="12300" width="9" style="285" hidden="1" customWidth="1"/>
    <col min="12301" max="12545" width="9" style="285"/>
    <col min="12546" max="12546" width="36.75" style="285" customWidth="1"/>
    <col min="12547" max="12547" width="11.6296296296296" style="285" customWidth="1"/>
    <col min="12548" max="12548" width="8.12962962962963" style="285" customWidth="1"/>
    <col min="12549" max="12549" width="36.5" style="285" customWidth="1"/>
    <col min="12550" max="12550" width="10.75" style="285" customWidth="1"/>
    <col min="12551" max="12551" width="8.12962962962963" style="285" customWidth="1"/>
    <col min="12552" max="12552" width="9.12962962962963" style="285" customWidth="1"/>
    <col min="12553" max="12556" width="9" style="285" hidden="1" customWidth="1"/>
    <col min="12557" max="12801" width="9" style="285"/>
    <col min="12802" max="12802" width="36.75" style="285" customWidth="1"/>
    <col min="12803" max="12803" width="11.6296296296296" style="285" customWidth="1"/>
    <col min="12804" max="12804" width="8.12962962962963" style="285" customWidth="1"/>
    <col min="12805" max="12805" width="36.5" style="285" customWidth="1"/>
    <col min="12806" max="12806" width="10.75" style="285" customWidth="1"/>
    <col min="12807" max="12807" width="8.12962962962963" style="285" customWidth="1"/>
    <col min="12808" max="12808" width="9.12962962962963" style="285" customWidth="1"/>
    <col min="12809" max="12812" width="9" style="285" hidden="1" customWidth="1"/>
    <col min="12813" max="13057" width="9" style="285"/>
    <col min="13058" max="13058" width="36.75" style="285" customWidth="1"/>
    <col min="13059" max="13059" width="11.6296296296296" style="285" customWidth="1"/>
    <col min="13060" max="13060" width="8.12962962962963" style="285" customWidth="1"/>
    <col min="13061" max="13061" width="36.5" style="285" customWidth="1"/>
    <col min="13062" max="13062" width="10.75" style="285" customWidth="1"/>
    <col min="13063" max="13063" width="8.12962962962963" style="285" customWidth="1"/>
    <col min="13064" max="13064" width="9.12962962962963" style="285" customWidth="1"/>
    <col min="13065" max="13068" width="9" style="285" hidden="1" customWidth="1"/>
    <col min="13069" max="13313" width="9" style="285"/>
    <col min="13314" max="13314" width="36.75" style="285" customWidth="1"/>
    <col min="13315" max="13315" width="11.6296296296296" style="285" customWidth="1"/>
    <col min="13316" max="13316" width="8.12962962962963" style="285" customWidth="1"/>
    <col min="13317" max="13317" width="36.5" style="285" customWidth="1"/>
    <col min="13318" max="13318" width="10.75" style="285" customWidth="1"/>
    <col min="13319" max="13319" width="8.12962962962963" style="285" customWidth="1"/>
    <col min="13320" max="13320" width="9.12962962962963" style="285" customWidth="1"/>
    <col min="13321" max="13324" width="9" style="285" hidden="1" customWidth="1"/>
    <col min="13325" max="13569" width="9" style="285"/>
    <col min="13570" max="13570" width="36.75" style="285" customWidth="1"/>
    <col min="13571" max="13571" width="11.6296296296296" style="285" customWidth="1"/>
    <col min="13572" max="13572" width="8.12962962962963" style="285" customWidth="1"/>
    <col min="13573" max="13573" width="36.5" style="285" customWidth="1"/>
    <col min="13574" max="13574" width="10.75" style="285" customWidth="1"/>
    <col min="13575" max="13575" width="8.12962962962963" style="285" customWidth="1"/>
    <col min="13576" max="13576" width="9.12962962962963" style="285" customWidth="1"/>
    <col min="13577" max="13580" width="9" style="285" hidden="1" customWidth="1"/>
    <col min="13581" max="13825" width="9" style="285"/>
    <col min="13826" max="13826" width="36.75" style="285" customWidth="1"/>
    <col min="13827" max="13827" width="11.6296296296296" style="285" customWidth="1"/>
    <col min="13828" max="13828" width="8.12962962962963" style="285" customWidth="1"/>
    <col min="13829" max="13829" width="36.5" style="285" customWidth="1"/>
    <col min="13830" max="13830" width="10.75" style="285" customWidth="1"/>
    <col min="13831" max="13831" width="8.12962962962963" style="285" customWidth="1"/>
    <col min="13832" max="13832" width="9.12962962962963" style="285" customWidth="1"/>
    <col min="13833" max="13836" width="9" style="285" hidden="1" customWidth="1"/>
    <col min="13837" max="14081" width="9" style="285"/>
    <col min="14082" max="14082" width="36.75" style="285" customWidth="1"/>
    <col min="14083" max="14083" width="11.6296296296296" style="285" customWidth="1"/>
    <col min="14084" max="14084" width="8.12962962962963" style="285" customWidth="1"/>
    <col min="14085" max="14085" width="36.5" style="285" customWidth="1"/>
    <col min="14086" max="14086" width="10.75" style="285" customWidth="1"/>
    <col min="14087" max="14087" width="8.12962962962963" style="285" customWidth="1"/>
    <col min="14088" max="14088" width="9.12962962962963" style="285" customWidth="1"/>
    <col min="14089" max="14092" width="9" style="285" hidden="1" customWidth="1"/>
    <col min="14093" max="14337" width="9" style="285"/>
    <col min="14338" max="14338" width="36.75" style="285" customWidth="1"/>
    <col min="14339" max="14339" width="11.6296296296296" style="285" customWidth="1"/>
    <col min="14340" max="14340" width="8.12962962962963" style="285" customWidth="1"/>
    <col min="14341" max="14341" width="36.5" style="285" customWidth="1"/>
    <col min="14342" max="14342" width="10.75" style="285" customWidth="1"/>
    <col min="14343" max="14343" width="8.12962962962963" style="285" customWidth="1"/>
    <col min="14344" max="14344" width="9.12962962962963" style="285" customWidth="1"/>
    <col min="14345" max="14348" width="9" style="285" hidden="1" customWidth="1"/>
    <col min="14349" max="14593" width="9" style="285"/>
    <col min="14594" max="14594" width="36.75" style="285" customWidth="1"/>
    <col min="14595" max="14595" width="11.6296296296296" style="285" customWidth="1"/>
    <col min="14596" max="14596" width="8.12962962962963" style="285" customWidth="1"/>
    <col min="14597" max="14597" width="36.5" style="285" customWidth="1"/>
    <col min="14598" max="14598" width="10.75" style="285" customWidth="1"/>
    <col min="14599" max="14599" width="8.12962962962963" style="285" customWidth="1"/>
    <col min="14600" max="14600" width="9.12962962962963" style="285" customWidth="1"/>
    <col min="14601" max="14604" width="9" style="285" hidden="1" customWidth="1"/>
    <col min="14605" max="14849" width="9" style="285"/>
    <col min="14850" max="14850" width="36.75" style="285" customWidth="1"/>
    <col min="14851" max="14851" width="11.6296296296296" style="285" customWidth="1"/>
    <col min="14852" max="14852" width="8.12962962962963" style="285" customWidth="1"/>
    <col min="14853" max="14853" width="36.5" style="285" customWidth="1"/>
    <col min="14854" max="14854" width="10.75" style="285" customWidth="1"/>
    <col min="14855" max="14855" width="8.12962962962963" style="285" customWidth="1"/>
    <col min="14856" max="14856" width="9.12962962962963" style="285" customWidth="1"/>
    <col min="14857" max="14860" width="9" style="285" hidden="1" customWidth="1"/>
    <col min="14861" max="15105" width="9" style="285"/>
    <col min="15106" max="15106" width="36.75" style="285" customWidth="1"/>
    <col min="15107" max="15107" width="11.6296296296296" style="285" customWidth="1"/>
    <col min="15108" max="15108" width="8.12962962962963" style="285" customWidth="1"/>
    <col min="15109" max="15109" width="36.5" style="285" customWidth="1"/>
    <col min="15110" max="15110" width="10.75" style="285" customWidth="1"/>
    <col min="15111" max="15111" width="8.12962962962963" style="285" customWidth="1"/>
    <col min="15112" max="15112" width="9.12962962962963" style="285" customWidth="1"/>
    <col min="15113" max="15116" width="9" style="285" hidden="1" customWidth="1"/>
    <col min="15117" max="15361" width="9" style="285"/>
    <col min="15362" max="15362" width="36.75" style="285" customWidth="1"/>
    <col min="15363" max="15363" width="11.6296296296296" style="285" customWidth="1"/>
    <col min="15364" max="15364" width="8.12962962962963" style="285" customWidth="1"/>
    <col min="15365" max="15365" width="36.5" style="285" customWidth="1"/>
    <col min="15366" max="15366" width="10.75" style="285" customWidth="1"/>
    <col min="15367" max="15367" width="8.12962962962963" style="285" customWidth="1"/>
    <col min="15368" max="15368" width="9.12962962962963" style="285" customWidth="1"/>
    <col min="15369" max="15372" width="9" style="285" hidden="1" customWidth="1"/>
    <col min="15373" max="15617" width="9" style="285"/>
    <col min="15618" max="15618" width="36.75" style="285" customWidth="1"/>
    <col min="15619" max="15619" width="11.6296296296296" style="285" customWidth="1"/>
    <col min="15620" max="15620" width="8.12962962962963" style="285" customWidth="1"/>
    <col min="15621" max="15621" width="36.5" style="285" customWidth="1"/>
    <col min="15622" max="15622" width="10.75" style="285" customWidth="1"/>
    <col min="15623" max="15623" width="8.12962962962963" style="285" customWidth="1"/>
    <col min="15624" max="15624" width="9.12962962962963" style="285" customWidth="1"/>
    <col min="15625" max="15628" width="9" style="285" hidden="1" customWidth="1"/>
    <col min="15629" max="15873" width="9" style="285"/>
    <col min="15874" max="15874" width="36.75" style="285" customWidth="1"/>
    <col min="15875" max="15875" width="11.6296296296296" style="285" customWidth="1"/>
    <col min="15876" max="15876" width="8.12962962962963" style="285" customWidth="1"/>
    <col min="15877" max="15877" width="36.5" style="285" customWidth="1"/>
    <col min="15878" max="15878" width="10.75" style="285" customWidth="1"/>
    <col min="15879" max="15879" width="8.12962962962963" style="285" customWidth="1"/>
    <col min="15880" max="15880" width="9.12962962962963" style="285" customWidth="1"/>
    <col min="15881" max="15884" width="9" style="285" hidden="1" customWidth="1"/>
    <col min="15885" max="16129" width="9" style="285"/>
    <col min="16130" max="16130" width="36.75" style="285" customWidth="1"/>
    <col min="16131" max="16131" width="11.6296296296296" style="285" customWidth="1"/>
    <col min="16132" max="16132" width="8.12962962962963" style="285" customWidth="1"/>
    <col min="16133" max="16133" width="36.5" style="285" customWidth="1"/>
    <col min="16134" max="16134" width="10.75" style="285" customWidth="1"/>
    <col min="16135" max="16135" width="8.12962962962963" style="285" customWidth="1"/>
    <col min="16136" max="16136" width="9.12962962962963" style="285" customWidth="1"/>
    <col min="16137" max="16140" width="9" style="285" hidden="1" customWidth="1"/>
    <col min="16141" max="16384" width="9" style="285"/>
  </cols>
  <sheetData>
    <row r="1" ht="17.4" spans="1:14">
      <c r="A1" s="51" t="s">
        <v>1536</v>
      </c>
      <c r="B1" s="51"/>
      <c r="C1" s="51"/>
      <c r="D1" s="51"/>
      <c r="E1" s="51"/>
      <c r="F1" s="51"/>
      <c r="G1" s="51"/>
      <c r="H1" s="51"/>
      <c r="I1" s="51"/>
      <c r="J1" s="51"/>
      <c r="K1" s="51"/>
      <c r="L1" s="51"/>
      <c r="M1" s="51"/>
      <c r="N1" s="51"/>
    </row>
    <row r="2" ht="24.75" customHeight="1" spans="1:14">
      <c r="A2" s="81" t="s">
        <v>1537</v>
      </c>
      <c r="B2" s="81"/>
      <c r="C2" s="81"/>
      <c r="D2" s="81"/>
      <c r="E2" s="81"/>
      <c r="F2" s="81"/>
      <c r="G2" s="81"/>
      <c r="H2" s="81"/>
      <c r="I2" s="81"/>
      <c r="J2" s="81"/>
      <c r="K2" s="81"/>
      <c r="L2" s="81"/>
      <c r="M2" s="81"/>
      <c r="N2" s="81"/>
    </row>
    <row r="3" ht="17.4" spans="1:14">
      <c r="A3" s="286"/>
      <c r="B3" s="287"/>
      <c r="C3" s="287"/>
      <c r="D3" s="287"/>
      <c r="E3" s="287"/>
      <c r="F3" s="287"/>
      <c r="G3" s="287"/>
      <c r="H3" s="288"/>
      <c r="J3" s="287"/>
      <c r="K3" s="287"/>
      <c r="L3" s="287"/>
      <c r="M3" s="287"/>
      <c r="N3" s="307" t="s">
        <v>2</v>
      </c>
    </row>
    <row r="4" ht="52.2" spans="1:14">
      <c r="A4" s="289" t="s">
        <v>3</v>
      </c>
      <c r="B4" s="290" t="s">
        <v>65</v>
      </c>
      <c r="C4" s="290" t="s">
        <v>66</v>
      </c>
      <c r="D4" s="290" t="s">
        <v>67</v>
      </c>
      <c r="E4" s="290" t="s">
        <v>5</v>
      </c>
      <c r="F4" s="290" t="s">
        <v>68</v>
      </c>
      <c r="G4" s="291" t="s">
        <v>69</v>
      </c>
      <c r="H4" s="289" t="s">
        <v>1511</v>
      </c>
      <c r="I4" s="290" t="s">
        <v>65</v>
      </c>
      <c r="J4" s="290" t="s">
        <v>66</v>
      </c>
      <c r="K4" s="290" t="s">
        <v>67</v>
      </c>
      <c r="L4" s="290" t="s">
        <v>5</v>
      </c>
      <c r="M4" s="290" t="s">
        <v>68</v>
      </c>
      <c r="N4" s="291" t="s">
        <v>69</v>
      </c>
    </row>
    <row r="5" ht="37.5" customHeight="1" spans="1:14">
      <c r="A5" s="292" t="s">
        <v>71</v>
      </c>
      <c r="B5" s="293"/>
      <c r="C5" s="294"/>
      <c r="D5" s="294"/>
      <c r="E5" s="294"/>
      <c r="F5" s="294"/>
      <c r="G5" s="295"/>
      <c r="H5" s="292" t="s">
        <v>71</v>
      </c>
      <c r="I5" s="293"/>
      <c r="J5" s="294"/>
      <c r="K5" s="294"/>
      <c r="L5" s="294"/>
      <c r="M5" s="294"/>
      <c r="N5" s="295"/>
    </row>
    <row r="6" ht="30.75" customHeight="1" spans="1:14">
      <c r="A6" s="296" t="s">
        <v>1538</v>
      </c>
      <c r="B6" s="293"/>
      <c r="C6" s="294"/>
      <c r="D6" s="294"/>
      <c r="E6" s="294"/>
      <c r="F6" s="294"/>
      <c r="G6" s="295"/>
      <c r="H6" s="296" t="s">
        <v>1539</v>
      </c>
      <c r="I6" s="293"/>
      <c r="J6" s="294"/>
      <c r="K6" s="294"/>
      <c r="L6" s="294"/>
      <c r="M6" s="294"/>
      <c r="N6" s="295"/>
    </row>
    <row r="7" ht="36.75" customHeight="1" spans="1:14">
      <c r="A7" s="297" t="s">
        <v>1540</v>
      </c>
      <c r="B7" s="93"/>
      <c r="C7" s="298"/>
      <c r="D7" s="298"/>
      <c r="E7" s="298"/>
      <c r="F7" s="298"/>
      <c r="G7" s="299"/>
      <c r="H7" s="297" t="s">
        <v>1541</v>
      </c>
      <c r="I7" s="93">
        <f>SUM(I8:I10)</f>
        <v>0</v>
      </c>
      <c r="J7" s="298"/>
      <c r="K7" s="298"/>
      <c r="L7" s="298"/>
      <c r="M7" s="298"/>
      <c r="N7" s="299"/>
    </row>
    <row r="8" ht="36.75" customHeight="1" spans="1:14">
      <c r="A8" s="300" t="s">
        <v>1542</v>
      </c>
      <c r="B8" s="93"/>
      <c r="C8" s="298"/>
      <c r="D8" s="298"/>
      <c r="E8" s="298"/>
      <c r="F8" s="298"/>
      <c r="G8" s="299"/>
      <c r="H8" s="300" t="s">
        <v>1542</v>
      </c>
      <c r="I8" s="93"/>
      <c r="J8" s="298"/>
      <c r="K8" s="298"/>
      <c r="L8" s="298"/>
      <c r="M8" s="298"/>
      <c r="N8" s="299"/>
    </row>
    <row r="9" ht="36.75" customHeight="1" spans="1:14">
      <c r="A9" s="300" t="s">
        <v>1543</v>
      </c>
      <c r="B9" s="93"/>
      <c r="C9" s="298"/>
      <c r="D9" s="298"/>
      <c r="E9" s="298"/>
      <c r="F9" s="298"/>
      <c r="G9" s="299"/>
      <c r="H9" s="300" t="s">
        <v>1543</v>
      </c>
      <c r="I9" s="93"/>
      <c r="J9" s="298"/>
      <c r="K9" s="298"/>
      <c r="L9" s="298"/>
      <c r="M9" s="298"/>
      <c r="N9" s="299"/>
    </row>
    <row r="10" ht="36.75" customHeight="1" spans="1:14">
      <c r="A10" s="300" t="s">
        <v>1544</v>
      </c>
      <c r="B10" s="93"/>
      <c r="C10" s="298"/>
      <c r="D10" s="298"/>
      <c r="E10" s="298"/>
      <c r="F10" s="298"/>
      <c r="G10" s="299"/>
      <c r="H10" s="300" t="s">
        <v>1544</v>
      </c>
      <c r="I10" s="93"/>
      <c r="J10" s="298"/>
      <c r="K10" s="298"/>
      <c r="L10" s="298"/>
      <c r="M10" s="298"/>
      <c r="N10" s="299"/>
    </row>
    <row r="11" ht="36.75" customHeight="1" spans="1:14">
      <c r="A11" s="297" t="s">
        <v>1545</v>
      </c>
      <c r="B11" s="93">
        <f>B12+B13</f>
        <v>0</v>
      </c>
      <c r="C11" s="298"/>
      <c r="D11" s="298"/>
      <c r="E11" s="298"/>
      <c r="F11" s="298"/>
      <c r="G11" s="299"/>
      <c r="H11" s="297" t="s">
        <v>1546</v>
      </c>
      <c r="I11" s="93">
        <f>I12+I13</f>
        <v>0</v>
      </c>
      <c r="J11" s="298"/>
      <c r="K11" s="298"/>
      <c r="L11" s="298"/>
      <c r="M11" s="298"/>
      <c r="N11" s="299"/>
    </row>
    <row r="12" ht="36.75" customHeight="1" spans="1:14">
      <c r="A12" s="301" t="s">
        <v>1547</v>
      </c>
      <c r="B12" s="93"/>
      <c r="C12" s="298"/>
      <c r="D12" s="298"/>
      <c r="E12" s="298"/>
      <c r="F12" s="298"/>
      <c r="G12" s="299"/>
      <c r="H12" s="300" t="s">
        <v>1548</v>
      </c>
      <c r="I12" s="93"/>
      <c r="J12" s="298"/>
      <c r="K12" s="298"/>
      <c r="L12" s="298"/>
      <c r="M12" s="298"/>
      <c r="N12" s="299"/>
    </row>
    <row r="13" ht="36.75" customHeight="1" spans="1:14">
      <c r="A13" s="300" t="s">
        <v>1549</v>
      </c>
      <c r="B13" s="93"/>
      <c r="C13" s="298"/>
      <c r="D13" s="298"/>
      <c r="E13" s="298"/>
      <c r="F13" s="298"/>
      <c r="G13" s="299"/>
      <c r="H13" s="300" t="s">
        <v>1549</v>
      </c>
      <c r="I13" s="93"/>
      <c r="J13" s="298"/>
      <c r="K13" s="298"/>
      <c r="L13" s="298"/>
      <c r="M13" s="298"/>
      <c r="N13" s="299"/>
    </row>
    <row r="14" ht="36.75" customHeight="1" spans="1:14">
      <c r="A14" s="297" t="s">
        <v>1550</v>
      </c>
      <c r="B14" s="93"/>
      <c r="C14" s="298"/>
      <c r="D14" s="298"/>
      <c r="E14" s="298"/>
      <c r="F14" s="298"/>
      <c r="G14" s="299"/>
      <c r="H14" s="297" t="s">
        <v>1551</v>
      </c>
      <c r="I14" s="93"/>
      <c r="J14" s="298"/>
      <c r="K14" s="298"/>
      <c r="L14" s="298"/>
      <c r="M14" s="298"/>
      <c r="N14" s="299"/>
    </row>
    <row r="15" ht="36.75" customHeight="1" spans="1:14">
      <c r="A15" s="297" t="s">
        <v>1552</v>
      </c>
      <c r="B15" s="93"/>
      <c r="C15" s="298"/>
      <c r="D15" s="298"/>
      <c r="E15" s="298"/>
      <c r="F15" s="298"/>
      <c r="G15" s="299"/>
      <c r="H15" s="297" t="s">
        <v>1553</v>
      </c>
      <c r="I15" s="93"/>
      <c r="J15" s="298"/>
      <c r="K15" s="298"/>
      <c r="L15" s="298"/>
      <c r="M15" s="298"/>
      <c r="N15" s="299"/>
    </row>
    <row r="16" ht="36.75" customHeight="1" spans="1:14">
      <c r="A16" s="302"/>
      <c r="B16" s="303"/>
      <c r="C16" s="303"/>
      <c r="D16" s="303"/>
      <c r="E16" s="303"/>
      <c r="F16" s="303"/>
      <c r="G16" s="303"/>
      <c r="H16" s="304" t="s">
        <v>1554</v>
      </c>
      <c r="I16" s="303"/>
      <c r="J16" s="303"/>
      <c r="K16" s="303"/>
      <c r="L16" s="303"/>
      <c r="M16" s="303"/>
      <c r="N16" s="303"/>
    </row>
    <row r="17" ht="38.25" customHeight="1" spans="1:13">
      <c r="A17" s="305" t="s">
        <v>1315</v>
      </c>
      <c r="B17" s="305"/>
      <c r="C17" s="305"/>
      <c r="D17" s="305"/>
      <c r="E17" s="305"/>
      <c r="F17" s="305"/>
      <c r="G17" s="305"/>
      <c r="H17" s="305"/>
      <c r="I17" s="305"/>
      <c r="J17" s="305"/>
      <c r="K17" s="305"/>
      <c r="L17" s="305"/>
      <c r="M17" s="305"/>
    </row>
    <row r="18" ht="14.4" spans="1:13">
      <c r="A18" s="305" t="s">
        <v>1555</v>
      </c>
      <c r="B18" s="305"/>
      <c r="C18" s="305"/>
      <c r="D18" s="305"/>
      <c r="E18" s="305"/>
      <c r="F18" s="305"/>
      <c r="G18" s="305"/>
      <c r="H18" s="305"/>
      <c r="I18" s="305"/>
      <c r="J18" s="305"/>
      <c r="K18" s="305"/>
      <c r="L18" s="305"/>
      <c r="M18" s="305"/>
    </row>
    <row r="19" spans="1:13">
      <c r="A19" s="285"/>
      <c r="B19" s="306"/>
      <c r="C19" s="306"/>
      <c r="D19" s="306"/>
      <c r="E19" s="306"/>
      <c r="F19" s="306"/>
      <c r="I19" s="306"/>
      <c r="J19" s="306"/>
      <c r="K19" s="306"/>
      <c r="L19" s="306"/>
      <c r="M19" s="306"/>
    </row>
    <row r="20" spans="1:1">
      <c r="A20" s="285"/>
    </row>
    <row r="21" spans="1:1">
      <c r="A21" s="285"/>
    </row>
    <row r="22" spans="1:1">
      <c r="A22" s="285"/>
    </row>
    <row r="23" spans="1:1">
      <c r="A23" s="285"/>
    </row>
    <row r="24" spans="1:1">
      <c r="A24" s="285"/>
    </row>
    <row r="25" spans="1:1">
      <c r="A25" s="285"/>
    </row>
    <row r="26" spans="1:1">
      <c r="A26" s="285"/>
    </row>
    <row r="27" spans="1:1">
      <c r="A27" s="285"/>
    </row>
    <row r="28" spans="1:1">
      <c r="A28" s="285"/>
    </row>
    <row r="29" spans="1:1">
      <c r="A29" s="285"/>
    </row>
    <row r="30" spans="1:1">
      <c r="A30" s="285"/>
    </row>
    <row r="31" spans="1:1">
      <c r="A31" s="285"/>
    </row>
    <row r="32" spans="1:1">
      <c r="A32" s="285"/>
    </row>
    <row r="33" spans="1:1">
      <c r="A33" s="285"/>
    </row>
    <row r="34" spans="1:1">
      <c r="A34" s="285"/>
    </row>
    <row r="35" spans="1:1">
      <c r="A35" s="285"/>
    </row>
    <row r="36" spans="1:1">
      <c r="A36" s="285"/>
    </row>
  </sheetData>
  <mergeCells count="5">
    <mergeCell ref="A1:N1"/>
    <mergeCell ref="A2:N2"/>
    <mergeCell ref="A3:B3"/>
    <mergeCell ref="A17:M17"/>
    <mergeCell ref="A18:M18"/>
  </mergeCells>
  <printOptions horizontalCentered="1"/>
  <pageMargins left="0.235416666666667" right="0.235416666666667" top="0.5" bottom="0.313888888888889" header="0.313888888888889" footer="0.313888888888889"/>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topLeftCell="A17" workbookViewId="0">
      <selection activeCell="A2" sqref="A2:D35"/>
    </sheetView>
  </sheetViews>
  <sheetFormatPr defaultColWidth="9" defaultRowHeight="14.4" outlineLevelCol="3"/>
  <cols>
    <col min="1" max="4" width="23.6296296296296" customWidth="1"/>
    <col min="5" max="5" width="28.8796296296296" customWidth="1"/>
  </cols>
  <sheetData>
    <row r="1" ht="72" customHeight="1" spans="1:4">
      <c r="A1" s="46" t="s">
        <v>1556</v>
      </c>
      <c r="B1" s="46"/>
      <c r="C1" s="46"/>
      <c r="D1" s="46"/>
    </row>
    <row r="2" ht="13.5" customHeight="1" spans="1:4">
      <c r="A2" s="47" t="s">
        <v>1557</v>
      </c>
      <c r="B2" s="48"/>
      <c r="C2" s="48"/>
      <c r="D2" s="48"/>
    </row>
    <row r="3" ht="13.5" customHeight="1" spans="1:4">
      <c r="A3" s="48"/>
      <c r="B3" s="48"/>
      <c r="C3" s="48"/>
      <c r="D3" s="48"/>
    </row>
    <row r="4" ht="13.5" customHeight="1" spans="1:4">
      <c r="A4" s="48"/>
      <c r="B4" s="48"/>
      <c r="C4" s="48"/>
      <c r="D4" s="48"/>
    </row>
    <row r="5" ht="13.5" customHeight="1" spans="1:4">
      <c r="A5" s="48"/>
      <c r="B5" s="48"/>
      <c r="C5" s="48"/>
      <c r="D5" s="48"/>
    </row>
    <row r="6" ht="13.5" customHeight="1" spans="1:4">
      <c r="A6" s="48"/>
      <c r="B6" s="48"/>
      <c r="C6" s="48"/>
      <c r="D6" s="48"/>
    </row>
    <row r="7" ht="13.5" customHeight="1" spans="1:4">
      <c r="A7" s="48"/>
      <c r="B7" s="48"/>
      <c r="C7" s="48"/>
      <c r="D7" s="48"/>
    </row>
    <row r="8" ht="13.5" customHeight="1" spans="1:4">
      <c r="A8" s="48"/>
      <c r="B8" s="48"/>
      <c r="C8" s="48"/>
      <c r="D8" s="48"/>
    </row>
    <row r="9" ht="13.5" customHeight="1" spans="1:4">
      <c r="A9" s="48"/>
      <c r="B9" s="48"/>
      <c r="C9" s="48"/>
      <c r="D9" s="48"/>
    </row>
    <row r="10" ht="13.5" customHeight="1" spans="1:4">
      <c r="A10" s="48"/>
      <c r="B10" s="48"/>
      <c r="C10" s="48"/>
      <c r="D10" s="48"/>
    </row>
    <row r="11" ht="13.5" customHeight="1" spans="1:4">
      <c r="A11" s="48"/>
      <c r="B11" s="48"/>
      <c r="C11" s="48"/>
      <c r="D11" s="48"/>
    </row>
    <row r="12" ht="13.5" customHeight="1" spans="1:4">
      <c r="A12" s="48"/>
      <c r="B12" s="48"/>
      <c r="C12" s="48"/>
      <c r="D12" s="48"/>
    </row>
    <row r="13" ht="13.5" customHeight="1" spans="1:4">
      <c r="A13" s="48"/>
      <c r="B13" s="48"/>
      <c r="C13" s="48"/>
      <c r="D13" s="48"/>
    </row>
    <row r="14" ht="13.5" customHeight="1" spans="1:4">
      <c r="A14" s="48"/>
      <c r="B14" s="48"/>
      <c r="C14" s="48"/>
      <c r="D14" s="48"/>
    </row>
    <row r="15" ht="13.5" customHeight="1" spans="1:4">
      <c r="A15" s="48"/>
      <c r="B15" s="48"/>
      <c r="C15" s="48"/>
      <c r="D15" s="48"/>
    </row>
    <row r="16" ht="13.5" customHeight="1" spans="1:4">
      <c r="A16" s="48"/>
      <c r="B16" s="48"/>
      <c r="C16" s="48"/>
      <c r="D16" s="48"/>
    </row>
    <row r="17" ht="13.5" customHeight="1" spans="1:4">
      <c r="A17" s="48"/>
      <c r="B17" s="48"/>
      <c r="C17" s="48"/>
      <c r="D17" s="48"/>
    </row>
    <row r="18" ht="13.5" customHeight="1" spans="1:4">
      <c r="A18" s="48"/>
      <c r="B18" s="48"/>
      <c r="C18" s="48"/>
      <c r="D18" s="48"/>
    </row>
    <row r="19" ht="13.5" customHeight="1" spans="1:4">
      <c r="A19" s="48"/>
      <c r="B19" s="48"/>
      <c r="C19" s="48"/>
      <c r="D19" s="48"/>
    </row>
    <row r="20" ht="13.5" customHeight="1" spans="1:4">
      <c r="A20" s="48"/>
      <c r="B20" s="48"/>
      <c r="C20" s="48"/>
      <c r="D20" s="48"/>
    </row>
    <row r="21" ht="13.5" customHeight="1" spans="1:4">
      <c r="A21" s="48"/>
      <c r="B21" s="48"/>
      <c r="C21" s="48"/>
      <c r="D21" s="48"/>
    </row>
    <row r="22" ht="13.5" customHeight="1" spans="1:4">
      <c r="A22" s="48"/>
      <c r="B22" s="48"/>
      <c r="C22" s="48"/>
      <c r="D22" s="48"/>
    </row>
    <row r="23" ht="13.5" customHeight="1" spans="1:4">
      <c r="A23" s="48"/>
      <c r="B23" s="48"/>
      <c r="C23" s="48"/>
      <c r="D23" s="48"/>
    </row>
    <row r="24" ht="13.5" customHeight="1" spans="1:4">
      <c r="A24" s="48"/>
      <c r="B24" s="48"/>
      <c r="C24" s="48"/>
      <c r="D24" s="48"/>
    </row>
    <row r="25" ht="13.5" customHeight="1" spans="1:4">
      <c r="A25" s="48"/>
      <c r="B25" s="48"/>
      <c r="C25" s="48"/>
      <c r="D25" s="48"/>
    </row>
    <row r="26" ht="13.5" customHeight="1" spans="1:4">
      <c r="A26" s="48"/>
      <c r="B26" s="48"/>
      <c r="C26" s="48"/>
      <c r="D26" s="48"/>
    </row>
    <row r="27" ht="13.5" customHeight="1" spans="1:4">
      <c r="A27" s="48"/>
      <c r="B27" s="48"/>
      <c r="C27" s="48"/>
      <c r="D27" s="48"/>
    </row>
    <row r="28" ht="13.5" customHeight="1" spans="1:4">
      <c r="A28" s="48"/>
      <c r="B28" s="48"/>
      <c r="C28" s="48"/>
      <c r="D28" s="48"/>
    </row>
    <row r="29" ht="13.5" customHeight="1" spans="1:4">
      <c r="A29" s="48"/>
      <c r="B29" s="48"/>
      <c r="C29" s="48"/>
      <c r="D29" s="48"/>
    </row>
    <row r="30" ht="13.5" customHeight="1" spans="1:4">
      <c r="A30" s="48"/>
      <c r="B30" s="48"/>
      <c r="C30" s="48"/>
      <c r="D30" s="48"/>
    </row>
    <row r="31" ht="13.5" customHeight="1" spans="1:4">
      <c r="A31" s="48"/>
      <c r="B31" s="48"/>
      <c r="C31" s="48"/>
      <c r="D31" s="48"/>
    </row>
    <row r="32" ht="13.5" customHeight="1" spans="1:4">
      <c r="A32" s="48"/>
      <c r="B32" s="48"/>
      <c r="C32" s="48"/>
      <c r="D32" s="48"/>
    </row>
    <row r="33" ht="13.5" customHeight="1" spans="1:4">
      <c r="A33" s="48"/>
      <c r="B33" s="48"/>
      <c r="C33" s="48"/>
      <c r="D33" s="48"/>
    </row>
    <row r="34" ht="13.5" customHeight="1" spans="1:4">
      <c r="A34" s="48"/>
      <c r="B34" s="48"/>
      <c r="C34" s="48"/>
      <c r="D34" s="48"/>
    </row>
    <row r="35" ht="13.5" customHeight="1" spans="1:4">
      <c r="A35" s="48"/>
      <c r="B35" s="48"/>
      <c r="C35" s="48"/>
      <c r="D35" s="48"/>
    </row>
    <row r="36" ht="13.5" customHeight="1" spans="1:1">
      <c r="A36" t="s">
        <v>1315</v>
      </c>
    </row>
  </sheetData>
  <mergeCells count="2">
    <mergeCell ref="A1:D1"/>
    <mergeCell ref="A2:D35"/>
  </mergeCells>
  <pageMargins left="0.707638888888889" right="0.707638888888889" top="1.37777777777778" bottom="0.747916666666667" header="0.313888888888889" footer="0.313888888888889"/>
  <pageSetup paperSize="9" scale="9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zoomScale="115" zoomScaleNormal="115" workbookViewId="0">
      <selection activeCell="H4" sqref="A$1:H$1048576"/>
    </sheetView>
  </sheetViews>
  <sheetFormatPr defaultColWidth="9" defaultRowHeight="14.4"/>
  <cols>
    <col min="1" max="1" width="31" style="257" customWidth="1"/>
    <col min="2" max="2" width="31" style="257" hidden="1" customWidth="1"/>
    <col min="3" max="3" width="12.5" style="258" customWidth="1"/>
    <col min="4" max="4" width="11.6296296296296" style="259" customWidth="1"/>
    <col min="5" max="5" width="29.6296296296296" style="257" customWidth="1"/>
    <col min="6" max="6" width="15.5" style="257" hidden="1" customWidth="1"/>
    <col min="7" max="7" width="12" style="258" customWidth="1"/>
    <col min="8" max="8" width="9.5" style="259" customWidth="1"/>
    <col min="9" max="9" width="11.6296296296296" style="257" customWidth="1"/>
    <col min="10" max="16384" width="9" style="257"/>
  </cols>
  <sheetData>
    <row r="1" ht="18" customHeight="1" spans="1:8">
      <c r="A1" s="4" t="s">
        <v>1558</v>
      </c>
      <c r="B1" s="4"/>
      <c r="C1" s="142"/>
      <c r="D1" s="4"/>
      <c r="E1" s="4"/>
      <c r="F1" s="4"/>
      <c r="G1" s="142"/>
      <c r="H1" s="4"/>
    </row>
    <row r="2" ht="24" spans="1:8">
      <c r="A2" s="118" t="s">
        <v>1559</v>
      </c>
      <c r="B2" s="118"/>
      <c r="C2" s="143"/>
      <c r="D2" s="118"/>
      <c r="E2" s="118"/>
      <c r="F2" s="118"/>
      <c r="G2" s="143"/>
      <c r="H2" s="118"/>
    </row>
    <row r="3" ht="22.8" spans="1:8">
      <c r="A3" s="260"/>
      <c r="B3" s="260"/>
      <c r="C3" s="261"/>
      <c r="D3" s="262"/>
      <c r="E3" s="260"/>
      <c r="F3" s="260"/>
      <c r="G3" s="263" t="s">
        <v>2</v>
      </c>
      <c r="H3" s="264"/>
    </row>
    <row r="4" ht="17.4" spans="1:8">
      <c r="A4" s="265" t="s">
        <v>3</v>
      </c>
      <c r="B4" s="265" t="s">
        <v>1560</v>
      </c>
      <c r="C4" s="266" t="s">
        <v>65</v>
      </c>
      <c r="D4" s="267" t="s">
        <v>6</v>
      </c>
      <c r="E4" s="265" t="s">
        <v>70</v>
      </c>
      <c r="F4" s="265" t="s">
        <v>1561</v>
      </c>
      <c r="G4" s="266" t="s">
        <v>65</v>
      </c>
      <c r="H4" s="267" t="s">
        <v>6</v>
      </c>
    </row>
    <row r="5" ht="17.4" spans="1:9">
      <c r="A5" s="265" t="s">
        <v>71</v>
      </c>
      <c r="B5" s="268">
        <f>SUM(B6,B32)</f>
        <v>5273.68</v>
      </c>
      <c r="C5" s="268">
        <f>C6+C32</f>
        <v>3857.6</v>
      </c>
      <c r="D5" s="267">
        <f>ROUND((C5-B5)/B5,4)*100</f>
        <v>-26.85</v>
      </c>
      <c r="E5" s="265" t="s">
        <v>71</v>
      </c>
      <c r="F5" s="269">
        <f>F6+F33</f>
        <v>4928.29</v>
      </c>
      <c r="G5" s="268">
        <f>SUM(G6,G32)</f>
        <v>3857.6</v>
      </c>
      <c r="H5" s="267">
        <f>ROUND((G5-F5)/F5,4)*100</f>
        <v>-21.73</v>
      </c>
      <c r="I5" s="282"/>
    </row>
    <row r="6" ht="17.4" spans="1:9">
      <c r="A6" s="270" t="s">
        <v>72</v>
      </c>
      <c r="B6" s="268">
        <f>SUM(B7,B23)</f>
        <v>1485.35</v>
      </c>
      <c r="C6" s="268">
        <f>SUM(C7,C23)</f>
        <v>1769.57</v>
      </c>
      <c r="D6" s="267">
        <f t="shared" ref="D6:D41" si="0">ROUND((C6-B6)/B6,4)*100</f>
        <v>19.13</v>
      </c>
      <c r="E6" s="270" t="s">
        <v>73</v>
      </c>
      <c r="F6" s="269">
        <f>SUM(F7:F31)</f>
        <v>4732.36</v>
      </c>
      <c r="G6" s="268">
        <f>SUM(G7:G31)</f>
        <v>3830.23</v>
      </c>
      <c r="H6" s="267">
        <f t="shared" ref="H6:H33" si="1">ROUND((G6-F6)/F6,4)*100</f>
        <v>-19.06</v>
      </c>
      <c r="I6" s="259"/>
    </row>
    <row r="7" ht="15.6" spans="1:9">
      <c r="A7" s="158" t="s">
        <v>74</v>
      </c>
      <c r="B7" s="271">
        <f>SUM(B8:B20)</f>
        <v>1472.73</v>
      </c>
      <c r="C7" s="272">
        <f>SUM(C8:C20)</f>
        <v>1760.57</v>
      </c>
      <c r="D7" s="273">
        <f t="shared" si="0"/>
        <v>19.54</v>
      </c>
      <c r="E7" s="158" t="s">
        <v>75</v>
      </c>
      <c r="F7" s="274">
        <v>1222.86</v>
      </c>
      <c r="G7" s="272">
        <v>1220.07</v>
      </c>
      <c r="H7" s="273">
        <f t="shared" si="1"/>
        <v>-0.23</v>
      </c>
      <c r="I7" s="259"/>
    </row>
    <row r="8" spans="1:9">
      <c r="A8" s="158" t="s">
        <v>76</v>
      </c>
      <c r="B8" s="271">
        <v>651.02</v>
      </c>
      <c r="C8" s="272">
        <v>772.93</v>
      </c>
      <c r="D8" s="273">
        <f t="shared" si="0"/>
        <v>18.73</v>
      </c>
      <c r="E8" s="158" t="s">
        <v>77</v>
      </c>
      <c r="F8" s="271"/>
      <c r="G8" s="272"/>
      <c r="H8" s="273"/>
      <c r="I8" s="259"/>
    </row>
    <row r="9" ht="15.6" spans="1:9">
      <c r="A9" s="158" t="s">
        <v>78</v>
      </c>
      <c r="B9" s="271">
        <v>66.69</v>
      </c>
      <c r="C9" s="272">
        <v>79.55</v>
      </c>
      <c r="D9" s="273">
        <f t="shared" si="0"/>
        <v>19.28</v>
      </c>
      <c r="E9" s="158" t="s">
        <v>79</v>
      </c>
      <c r="F9" s="274">
        <v>18.48</v>
      </c>
      <c r="G9" s="272">
        <v>3</v>
      </c>
      <c r="H9" s="273">
        <f t="shared" si="1"/>
        <v>-83.77</v>
      </c>
      <c r="I9" s="259"/>
    </row>
    <row r="10" ht="15.6" spans="1:9">
      <c r="A10" s="158" t="s">
        <v>80</v>
      </c>
      <c r="B10" s="271">
        <v>26.91</v>
      </c>
      <c r="C10" s="272">
        <v>32.06</v>
      </c>
      <c r="D10" s="273">
        <f t="shared" si="0"/>
        <v>19.14</v>
      </c>
      <c r="E10" s="158" t="s">
        <v>81</v>
      </c>
      <c r="F10" s="274"/>
      <c r="G10" s="272"/>
      <c r="H10" s="273"/>
      <c r="I10" s="259"/>
    </row>
    <row r="11" ht="15.6" spans="1:9">
      <c r="A11" s="158" t="s">
        <v>82</v>
      </c>
      <c r="B11" s="271">
        <v>278.18</v>
      </c>
      <c r="C11" s="272">
        <v>330.07</v>
      </c>
      <c r="D11" s="273">
        <f t="shared" si="0"/>
        <v>18.65</v>
      </c>
      <c r="E11" s="158" t="s">
        <v>83</v>
      </c>
      <c r="F11" s="274"/>
      <c r="G11" s="272"/>
      <c r="H11" s="273"/>
      <c r="I11" s="259"/>
    </row>
    <row r="12" ht="15.6" spans="1:9">
      <c r="A12" s="158" t="s">
        <v>84</v>
      </c>
      <c r="B12" s="271">
        <v>139.95</v>
      </c>
      <c r="C12" s="272">
        <v>166.22</v>
      </c>
      <c r="D12" s="273">
        <f t="shared" si="0"/>
        <v>18.77</v>
      </c>
      <c r="E12" s="158" t="s">
        <v>85</v>
      </c>
      <c r="F12" s="274"/>
      <c r="G12" s="272"/>
      <c r="H12" s="273"/>
      <c r="I12" s="259"/>
    </row>
    <row r="13" ht="15.6" spans="1:9">
      <c r="A13" s="158" t="s">
        <v>86</v>
      </c>
      <c r="B13" s="271">
        <v>148.3</v>
      </c>
      <c r="C13" s="272">
        <v>175.7</v>
      </c>
      <c r="D13" s="273">
        <f t="shared" si="0"/>
        <v>18.48</v>
      </c>
      <c r="E13" s="158" t="s">
        <v>87</v>
      </c>
      <c r="F13" s="274">
        <v>98.41</v>
      </c>
      <c r="G13" s="272">
        <v>193.09</v>
      </c>
      <c r="H13" s="273">
        <f t="shared" si="1"/>
        <v>96.21</v>
      </c>
      <c r="I13" s="259"/>
    </row>
    <row r="14" ht="15.6" spans="1:9">
      <c r="A14" s="158" t="s">
        <v>88</v>
      </c>
      <c r="B14" s="271">
        <v>45.9</v>
      </c>
      <c r="C14" s="272">
        <v>54.62</v>
      </c>
      <c r="D14" s="273">
        <f t="shared" si="0"/>
        <v>19</v>
      </c>
      <c r="E14" s="158" t="s">
        <v>89</v>
      </c>
      <c r="F14" s="274">
        <v>1179.15</v>
      </c>
      <c r="G14" s="272">
        <v>579.2</v>
      </c>
      <c r="H14" s="273">
        <f t="shared" si="1"/>
        <v>-50.88</v>
      </c>
      <c r="I14" s="259"/>
    </row>
    <row r="15" ht="15.6" spans="1:9">
      <c r="A15" s="158" t="s">
        <v>90</v>
      </c>
      <c r="B15" s="271">
        <v>101.68</v>
      </c>
      <c r="C15" s="272">
        <v>121.1</v>
      </c>
      <c r="D15" s="273">
        <f t="shared" si="0"/>
        <v>19.1</v>
      </c>
      <c r="E15" s="158" t="s">
        <v>91</v>
      </c>
      <c r="F15" s="274">
        <v>272.73</v>
      </c>
      <c r="G15" s="272">
        <v>217.35</v>
      </c>
      <c r="H15" s="273">
        <f t="shared" si="1"/>
        <v>-20.31</v>
      </c>
      <c r="I15" s="259"/>
    </row>
    <row r="16" ht="15.6" spans="1:9">
      <c r="A16" s="158" t="s">
        <v>92</v>
      </c>
      <c r="B16" s="271">
        <v>0.89</v>
      </c>
      <c r="C16" s="272">
        <v>1.19</v>
      </c>
      <c r="D16" s="273">
        <f t="shared" si="0"/>
        <v>33.71</v>
      </c>
      <c r="E16" s="158" t="s">
        <v>93</v>
      </c>
      <c r="F16" s="274">
        <v>6.39</v>
      </c>
      <c r="G16" s="272"/>
      <c r="H16" s="273"/>
      <c r="I16" s="259"/>
    </row>
    <row r="17" ht="15.6" spans="1:9">
      <c r="A17" s="158" t="s">
        <v>94</v>
      </c>
      <c r="B17" s="271"/>
      <c r="C17" s="272"/>
      <c r="D17" s="273"/>
      <c r="E17" s="158" t="s">
        <v>95</v>
      </c>
      <c r="F17" s="274">
        <v>278.69</v>
      </c>
      <c r="G17" s="272">
        <v>253.98</v>
      </c>
      <c r="H17" s="273">
        <f t="shared" si="1"/>
        <v>-8.87</v>
      </c>
      <c r="I17" s="259"/>
    </row>
    <row r="18" ht="15.6" spans="1:9">
      <c r="A18" s="158" t="s">
        <v>96</v>
      </c>
      <c r="B18" s="271">
        <v>3.3</v>
      </c>
      <c r="C18" s="272">
        <v>3.56</v>
      </c>
      <c r="D18" s="273">
        <f t="shared" si="0"/>
        <v>7.88</v>
      </c>
      <c r="E18" s="158" t="s">
        <v>97</v>
      </c>
      <c r="F18" s="274">
        <v>1083.36</v>
      </c>
      <c r="G18" s="272">
        <v>928.13</v>
      </c>
      <c r="H18" s="273">
        <f t="shared" si="1"/>
        <v>-14.33</v>
      </c>
      <c r="I18" s="259"/>
    </row>
    <row r="19" ht="15.6" spans="1:12">
      <c r="A19" s="158" t="s">
        <v>98</v>
      </c>
      <c r="B19" s="271">
        <v>9.91</v>
      </c>
      <c r="C19" s="272">
        <v>11.87</v>
      </c>
      <c r="D19" s="273">
        <f t="shared" si="0"/>
        <v>19.78</v>
      </c>
      <c r="E19" s="158" t="s">
        <v>99</v>
      </c>
      <c r="F19" s="274">
        <v>42.16</v>
      </c>
      <c r="G19" s="272">
        <v>34.2</v>
      </c>
      <c r="H19" s="273">
        <f t="shared" si="1"/>
        <v>-18.88</v>
      </c>
      <c r="I19" s="259"/>
      <c r="L19" s="283" t="s">
        <v>23</v>
      </c>
    </row>
    <row r="20" ht="15.6" spans="1:9">
      <c r="A20" s="158" t="s">
        <v>100</v>
      </c>
      <c r="B20" s="271"/>
      <c r="C20" s="272">
        <v>11.7</v>
      </c>
      <c r="D20" s="273">
        <v>100</v>
      </c>
      <c r="E20" s="158" t="s">
        <v>101</v>
      </c>
      <c r="F20" s="274"/>
      <c r="G20" s="272"/>
      <c r="H20" s="273"/>
      <c r="I20" s="259"/>
    </row>
    <row r="21" ht="15.6" spans="1:9">
      <c r="A21" s="275"/>
      <c r="B21" s="271"/>
      <c r="C21" s="276"/>
      <c r="D21" s="273"/>
      <c r="E21" s="158" t="s">
        <v>102</v>
      </c>
      <c r="F21" s="274"/>
      <c r="G21" s="272"/>
      <c r="H21" s="273"/>
      <c r="I21" s="259"/>
    </row>
    <row r="22" ht="15.6" spans="1:9">
      <c r="A22" s="275"/>
      <c r="B22" s="275"/>
      <c r="C22" s="276"/>
      <c r="D22" s="273"/>
      <c r="E22" s="158" t="s">
        <v>103</v>
      </c>
      <c r="F22" s="274"/>
      <c r="G22" s="272"/>
      <c r="H22" s="273"/>
      <c r="I22" s="259"/>
    </row>
    <row r="23" ht="15.6" spans="1:9">
      <c r="A23" s="158" t="s">
        <v>104</v>
      </c>
      <c r="B23" s="272">
        <f>SUM(B24:B31)</f>
        <v>12.62</v>
      </c>
      <c r="C23" s="272">
        <f>SUM(C24:C31)</f>
        <v>9</v>
      </c>
      <c r="D23" s="273">
        <f t="shared" si="0"/>
        <v>-28.68</v>
      </c>
      <c r="E23" s="139" t="s">
        <v>105</v>
      </c>
      <c r="F23" s="274"/>
      <c r="G23" s="272"/>
      <c r="H23" s="273"/>
      <c r="I23" s="259"/>
    </row>
    <row r="24" ht="15.6" spans="1:9">
      <c r="A24" s="158" t="s">
        <v>106</v>
      </c>
      <c r="B24" s="158"/>
      <c r="C24" s="272"/>
      <c r="D24" s="273"/>
      <c r="E24" s="158" t="s">
        <v>107</v>
      </c>
      <c r="F24" s="274"/>
      <c r="G24" s="272">
        <v>1.7</v>
      </c>
      <c r="H24" s="273">
        <v>100</v>
      </c>
      <c r="I24" s="259"/>
    </row>
    <row r="25" ht="15.6" spans="1:8">
      <c r="A25" s="158" t="s">
        <v>108</v>
      </c>
      <c r="B25" s="158">
        <v>4.71</v>
      </c>
      <c r="C25" s="272">
        <v>6.7</v>
      </c>
      <c r="D25" s="273">
        <f t="shared" si="0"/>
        <v>42.25</v>
      </c>
      <c r="E25" s="158" t="s">
        <v>109</v>
      </c>
      <c r="F25" s="274">
        <v>453.16</v>
      </c>
      <c r="G25" s="272">
        <v>191.88</v>
      </c>
      <c r="H25" s="273">
        <f t="shared" si="1"/>
        <v>-57.66</v>
      </c>
    </row>
    <row r="26" ht="15.6" spans="1:8">
      <c r="A26" s="158" t="s">
        <v>110</v>
      </c>
      <c r="B26" s="158">
        <v>1.43</v>
      </c>
      <c r="C26" s="272">
        <v>2</v>
      </c>
      <c r="D26" s="273">
        <f t="shared" si="0"/>
        <v>39.86</v>
      </c>
      <c r="E26" s="158" t="s">
        <v>111</v>
      </c>
      <c r="F26" s="274"/>
      <c r="G26" s="272"/>
      <c r="H26" s="273"/>
    </row>
    <row r="27" ht="24" spans="1:8">
      <c r="A27" s="277" t="s">
        <v>1562</v>
      </c>
      <c r="B27" s="277">
        <v>3.48</v>
      </c>
      <c r="C27" s="272">
        <v>0.3</v>
      </c>
      <c r="D27" s="273">
        <f t="shared" si="0"/>
        <v>-91.38</v>
      </c>
      <c r="E27" s="158" t="s">
        <v>113</v>
      </c>
      <c r="F27" s="274">
        <v>76.97</v>
      </c>
      <c r="G27" s="272">
        <v>173.63</v>
      </c>
      <c r="H27" s="273">
        <f t="shared" si="1"/>
        <v>125.58</v>
      </c>
    </row>
    <row r="28" ht="15.6" spans="1:8">
      <c r="A28" s="278" t="s">
        <v>1563</v>
      </c>
      <c r="B28" s="278"/>
      <c r="C28" s="272"/>
      <c r="D28" s="273"/>
      <c r="E28" s="158" t="s">
        <v>115</v>
      </c>
      <c r="F28" s="274"/>
      <c r="G28" s="272">
        <v>34</v>
      </c>
      <c r="H28" s="273"/>
    </row>
    <row r="29" spans="1:8">
      <c r="A29" s="158" t="s">
        <v>118</v>
      </c>
      <c r="B29" s="158">
        <v>3</v>
      </c>
      <c r="C29" s="272"/>
      <c r="D29" s="273">
        <f t="shared" si="0"/>
        <v>-100</v>
      </c>
      <c r="E29" s="158" t="s">
        <v>117</v>
      </c>
      <c r="F29" s="279"/>
      <c r="G29" s="272"/>
      <c r="H29" s="273"/>
    </row>
    <row r="30" spans="1:8">
      <c r="A30" s="275"/>
      <c r="B30" s="275"/>
      <c r="C30" s="276"/>
      <c r="D30" s="273"/>
      <c r="E30" s="158" t="s">
        <v>119</v>
      </c>
      <c r="F30" s="279"/>
      <c r="G30" s="272"/>
      <c r="H30" s="273"/>
    </row>
    <row r="31" spans="1:8">
      <c r="A31" s="275"/>
      <c r="B31" s="275"/>
      <c r="C31" s="276"/>
      <c r="D31" s="273"/>
      <c r="E31" s="158" t="s">
        <v>120</v>
      </c>
      <c r="F31" s="279"/>
      <c r="G31" s="272"/>
      <c r="H31" s="273"/>
    </row>
    <row r="32" ht="17.4" spans="1:9">
      <c r="A32" s="270" t="s">
        <v>121</v>
      </c>
      <c r="B32" s="268">
        <f>SUM(B33,B34,B35,B36,B37,B41)</f>
        <v>3788.33</v>
      </c>
      <c r="C32" s="268">
        <f>SUM(C33,C34,C35,C36,C37,C41)</f>
        <v>2088.03</v>
      </c>
      <c r="D32" s="273">
        <f t="shared" si="0"/>
        <v>-44.88</v>
      </c>
      <c r="E32" s="270" t="s">
        <v>123</v>
      </c>
      <c r="F32" s="270">
        <f>F33+F41</f>
        <v>203.7</v>
      </c>
      <c r="G32" s="268">
        <f>SUM(G33,G34,G35,G38,G41)</f>
        <v>27.37</v>
      </c>
      <c r="H32" s="273">
        <f t="shared" si="1"/>
        <v>-86.56</v>
      </c>
      <c r="I32" s="282"/>
    </row>
    <row r="33" spans="1:8">
      <c r="A33" s="158" t="s">
        <v>124</v>
      </c>
      <c r="B33" s="158">
        <v>3209.02</v>
      </c>
      <c r="C33" s="280">
        <v>1742.64</v>
      </c>
      <c r="D33" s="273">
        <f t="shared" si="0"/>
        <v>-45.7</v>
      </c>
      <c r="E33" s="158" t="s">
        <v>125</v>
      </c>
      <c r="F33" s="158">
        <v>195.93</v>
      </c>
      <c r="G33" s="272">
        <v>19.6</v>
      </c>
      <c r="H33" s="273">
        <f t="shared" si="1"/>
        <v>-90</v>
      </c>
    </row>
    <row r="34" spans="1:8">
      <c r="A34" s="158" t="s">
        <v>126</v>
      </c>
      <c r="B34" s="158"/>
      <c r="C34" s="280"/>
      <c r="D34" s="273"/>
      <c r="E34" s="158" t="s">
        <v>127</v>
      </c>
      <c r="F34" s="158"/>
      <c r="G34" s="272"/>
      <c r="H34" s="273"/>
    </row>
    <row r="35" spans="1:8">
      <c r="A35" s="158" t="s">
        <v>128</v>
      </c>
      <c r="B35" s="158">
        <v>83.97</v>
      </c>
      <c r="C35" s="272">
        <v>7.77</v>
      </c>
      <c r="D35" s="273">
        <f t="shared" si="0"/>
        <v>-90.75</v>
      </c>
      <c r="E35" s="158" t="s">
        <v>129</v>
      </c>
      <c r="F35" s="158"/>
      <c r="G35" s="272"/>
      <c r="H35" s="273"/>
    </row>
    <row r="36" spans="1:8">
      <c r="A36" s="158" t="s">
        <v>130</v>
      </c>
      <c r="B36" s="158">
        <v>33.2</v>
      </c>
      <c r="C36" s="280"/>
      <c r="D36" s="273">
        <f t="shared" si="0"/>
        <v>-100</v>
      </c>
      <c r="E36" s="158" t="s">
        <v>1564</v>
      </c>
      <c r="F36" s="158"/>
      <c r="G36" s="272"/>
      <c r="H36" s="273"/>
    </row>
    <row r="37" spans="1:8">
      <c r="A37" s="158" t="s">
        <v>1565</v>
      </c>
      <c r="B37" s="158"/>
      <c r="C37" s="280"/>
      <c r="D37" s="273"/>
      <c r="E37" s="158" t="s">
        <v>1566</v>
      </c>
      <c r="F37" s="158"/>
      <c r="G37" s="272"/>
      <c r="H37" s="273"/>
    </row>
    <row r="38" spans="1:8">
      <c r="A38" s="158" t="s">
        <v>134</v>
      </c>
      <c r="B38" s="158"/>
      <c r="C38" s="280"/>
      <c r="D38" s="273"/>
      <c r="E38" s="158" t="s">
        <v>1567</v>
      </c>
      <c r="F38" s="158"/>
      <c r="G38" s="280"/>
      <c r="H38" s="273"/>
    </row>
    <row r="39" spans="1:8">
      <c r="A39" s="158" t="s">
        <v>136</v>
      </c>
      <c r="B39" s="158"/>
      <c r="C39" s="280"/>
      <c r="D39" s="273"/>
      <c r="E39" s="158" t="s">
        <v>139</v>
      </c>
      <c r="F39" s="158"/>
      <c r="G39" s="272"/>
      <c r="H39" s="273"/>
    </row>
    <row r="40" spans="1:8">
      <c r="A40" s="158" t="s">
        <v>1568</v>
      </c>
      <c r="B40" s="158"/>
      <c r="C40" s="280"/>
      <c r="D40" s="273"/>
      <c r="E40" s="158" t="s">
        <v>141</v>
      </c>
      <c r="F40" s="158"/>
      <c r="G40" s="272"/>
      <c r="H40" s="273"/>
    </row>
    <row r="41" spans="1:8">
      <c r="A41" s="158" t="s">
        <v>1569</v>
      </c>
      <c r="B41" s="158">
        <v>462.14</v>
      </c>
      <c r="C41" s="280">
        <v>337.62</v>
      </c>
      <c r="D41" s="273">
        <f t="shared" si="0"/>
        <v>-26.94</v>
      </c>
      <c r="E41" s="158" t="s">
        <v>1570</v>
      </c>
      <c r="F41" s="158">
        <v>7.77</v>
      </c>
      <c r="G41" s="272">
        <v>7.77</v>
      </c>
      <c r="H41" s="273"/>
    </row>
    <row r="42" ht="53.25" customHeight="1" spans="1:8">
      <c r="A42" s="200" t="s">
        <v>1571</v>
      </c>
      <c r="B42" s="200"/>
      <c r="C42" s="281"/>
      <c r="D42" s="200"/>
      <c r="E42" s="200"/>
      <c r="F42" s="200"/>
      <c r="G42" s="281"/>
      <c r="H42" s="200"/>
    </row>
  </sheetData>
  <mergeCells count="4">
    <mergeCell ref="A1:H1"/>
    <mergeCell ref="A2:H2"/>
    <mergeCell ref="G3:H3"/>
    <mergeCell ref="A42:H42"/>
  </mergeCells>
  <printOptions horizontalCentered="1"/>
  <pageMargins left="0.235416666666667" right="0.235416666666667" top="0.511805555555556" bottom="0" header="0.313888888888889" footer="0.313888888888889"/>
  <pageSetup paperSize="9" scale="97" orientation="portrait"/>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2" workbookViewId="0">
      <selection activeCell="H20" sqref="H20"/>
    </sheetView>
  </sheetViews>
  <sheetFormatPr defaultColWidth="9" defaultRowHeight="14.4" outlineLevelCol="3"/>
  <cols>
    <col min="1" max="3" width="20.6296296296296" customWidth="1"/>
    <col min="4" max="4" width="24.8796296296296" customWidth="1"/>
    <col min="5" max="5" width="28.8796296296296" customWidth="1"/>
  </cols>
  <sheetData>
    <row r="1" ht="76.5" customHeight="1" spans="1:4">
      <c r="A1" s="46" t="s">
        <v>1572</v>
      </c>
      <c r="B1" s="46"/>
      <c r="C1" s="46"/>
      <c r="D1" s="46"/>
    </row>
    <row r="2" ht="11.25" customHeight="1" spans="1:4">
      <c r="A2" s="255" t="s">
        <v>1573</v>
      </c>
      <c r="B2" s="256"/>
      <c r="C2" s="256"/>
      <c r="D2" s="256"/>
    </row>
    <row r="3" ht="11.25" customHeight="1" spans="1:4">
      <c r="A3" s="256"/>
      <c r="B3" s="256"/>
      <c r="C3" s="256"/>
      <c r="D3" s="256"/>
    </row>
    <row r="4" ht="11.25" customHeight="1" spans="1:4">
      <c r="A4" s="256"/>
      <c r="B4" s="256"/>
      <c r="C4" s="256"/>
      <c r="D4" s="256"/>
    </row>
    <row r="5" ht="11.25" customHeight="1" spans="1:4">
      <c r="A5" s="256"/>
      <c r="B5" s="256"/>
      <c r="C5" s="256"/>
      <c r="D5" s="256"/>
    </row>
    <row r="6" ht="11.25" customHeight="1" spans="1:4">
      <c r="A6" s="256"/>
      <c r="B6" s="256"/>
      <c r="C6" s="256"/>
      <c r="D6" s="256"/>
    </row>
    <row r="7" ht="11.25" customHeight="1" spans="1:4">
      <c r="A7" s="256"/>
      <c r="B7" s="256"/>
      <c r="C7" s="256"/>
      <c r="D7" s="256"/>
    </row>
    <row r="8" ht="11.25" customHeight="1" spans="1:4">
      <c r="A8" s="256"/>
      <c r="B8" s="256"/>
      <c r="C8" s="256"/>
      <c r="D8" s="256"/>
    </row>
    <row r="9" ht="11.25" customHeight="1" spans="1:4">
      <c r="A9" s="256"/>
      <c r="B9" s="256"/>
      <c r="C9" s="256"/>
      <c r="D9" s="256"/>
    </row>
    <row r="10" ht="11.25" customHeight="1" spans="1:4">
      <c r="A10" s="256"/>
      <c r="B10" s="256"/>
      <c r="C10" s="256"/>
      <c r="D10" s="256"/>
    </row>
    <row r="11" ht="11.25" customHeight="1" spans="1:4">
      <c r="A11" s="256"/>
      <c r="B11" s="256"/>
      <c r="C11" s="256"/>
      <c r="D11" s="256"/>
    </row>
    <row r="12" ht="11.25" customHeight="1" spans="1:4">
      <c r="A12" s="256"/>
      <c r="B12" s="256"/>
      <c r="C12" s="256"/>
      <c r="D12" s="256"/>
    </row>
    <row r="13" ht="11.25" customHeight="1" spans="1:4">
      <c r="A13" s="256"/>
      <c r="B13" s="256"/>
      <c r="C13" s="256"/>
      <c r="D13" s="256"/>
    </row>
    <row r="14" ht="11.25" customHeight="1" spans="1:4">
      <c r="A14" s="256"/>
      <c r="B14" s="256"/>
      <c r="C14" s="256"/>
      <c r="D14" s="256"/>
    </row>
    <row r="15" ht="11.25" customHeight="1" spans="1:4">
      <c r="A15" s="256"/>
      <c r="B15" s="256"/>
      <c r="C15" s="256"/>
      <c r="D15" s="256"/>
    </row>
    <row r="16" ht="11.25" customHeight="1" spans="1:4">
      <c r="A16" s="256"/>
      <c r="B16" s="256"/>
      <c r="C16" s="256"/>
      <c r="D16" s="256"/>
    </row>
    <row r="17" ht="11.25" customHeight="1" spans="1:4">
      <c r="A17" s="256"/>
      <c r="B17" s="256"/>
      <c r="C17" s="256"/>
      <c r="D17" s="256"/>
    </row>
    <row r="18" ht="11.25" customHeight="1" spans="1:4">
      <c r="A18" s="256"/>
      <c r="B18" s="256"/>
      <c r="C18" s="256"/>
      <c r="D18" s="256"/>
    </row>
    <row r="19" ht="11.25" customHeight="1" spans="1:4">
      <c r="A19" s="256"/>
      <c r="B19" s="256"/>
      <c r="C19" s="256"/>
      <c r="D19" s="256"/>
    </row>
    <row r="20" ht="11.25" customHeight="1" spans="1:4">
      <c r="A20" s="256"/>
      <c r="B20" s="256"/>
      <c r="C20" s="256"/>
      <c r="D20" s="256"/>
    </row>
    <row r="21" ht="11.25" customHeight="1" spans="1:4">
      <c r="A21" s="256"/>
      <c r="B21" s="256"/>
      <c r="C21" s="256"/>
      <c r="D21" s="256"/>
    </row>
    <row r="22" ht="11.25" customHeight="1" spans="1:4">
      <c r="A22" s="256"/>
      <c r="B22" s="256"/>
      <c r="C22" s="256"/>
      <c r="D22" s="256"/>
    </row>
    <row r="23" ht="11.25" customHeight="1" spans="1:4">
      <c r="A23" s="256"/>
      <c r="B23" s="256"/>
      <c r="C23" s="256"/>
      <c r="D23" s="256"/>
    </row>
    <row r="24" ht="13.5" customHeight="1" spans="1:4">
      <c r="A24" s="256"/>
      <c r="B24" s="256"/>
      <c r="C24" s="256"/>
      <c r="D24" s="256"/>
    </row>
    <row r="25" ht="13.5" customHeight="1" spans="1:4">
      <c r="A25" s="256"/>
      <c r="B25" s="256"/>
      <c r="C25" s="256"/>
      <c r="D25" s="256"/>
    </row>
    <row r="26" ht="13.5" customHeight="1" spans="1:4">
      <c r="A26" s="256"/>
      <c r="B26" s="256"/>
      <c r="C26" s="256"/>
      <c r="D26" s="256"/>
    </row>
    <row r="27" ht="13.5" customHeight="1" spans="1:4">
      <c r="A27" s="256"/>
      <c r="B27" s="256"/>
      <c r="C27" s="256"/>
      <c r="D27" s="256"/>
    </row>
    <row r="28" ht="13.5" customHeight="1" spans="1:4">
      <c r="A28" s="256"/>
      <c r="B28" s="256"/>
      <c r="C28" s="256"/>
      <c r="D28" s="256"/>
    </row>
    <row r="29" ht="13.5" customHeight="1" spans="1:4">
      <c r="A29" s="256"/>
      <c r="B29" s="256"/>
      <c r="C29" s="256"/>
      <c r="D29" s="256"/>
    </row>
    <row r="30" ht="13.5" customHeight="1" spans="1:4">
      <c r="A30" s="256"/>
      <c r="B30" s="256"/>
      <c r="C30" s="256"/>
      <c r="D30" s="256"/>
    </row>
    <row r="31" ht="13.5" customHeight="1" spans="1:4">
      <c r="A31" s="256"/>
      <c r="B31" s="256"/>
      <c r="C31" s="256"/>
      <c r="D31" s="256"/>
    </row>
    <row r="32" ht="13.5" customHeight="1" spans="1:4">
      <c r="A32" s="256"/>
      <c r="B32" s="256"/>
      <c r="C32" s="256"/>
      <c r="D32" s="256"/>
    </row>
    <row r="33" ht="13.5" customHeight="1" spans="1:4">
      <c r="A33" s="256"/>
      <c r="B33" s="256"/>
      <c r="C33" s="256"/>
      <c r="D33" s="256"/>
    </row>
    <row r="34" ht="13.5" customHeight="1" spans="1:4">
      <c r="A34" s="256"/>
      <c r="B34" s="256"/>
      <c r="C34" s="256"/>
      <c r="D34" s="256"/>
    </row>
    <row r="35" ht="13.5" customHeight="1" spans="1:4">
      <c r="A35" s="256"/>
      <c r="B35" s="256"/>
      <c r="C35" s="256"/>
      <c r="D35" s="256"/>
    </row>
  </sheetData>
  <mergeCells count="2">
    <mergeCell ref="A1:D1"/>
    <mergeCell ref="A2:D35"/>
  </mergeCells>
  <printOptions horizontalCentered="1"/>
  <pageMargins left="0.707638888888889" right="0.707638888888889" top="1.37777777777778" bottom="0.747916666666667" header="0.313888888888889" footer="0.313888888888889"/>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7030A0"/>
  </sheetPr>
  <dimension ref="A1:C1423"/>
  <sheetViews>
    <sheetView workbookViewId="0">
      <selection activeCell="B30" sqref="B30"/>
    </sheetView>
  </sheetViews>
  <sheetFormatPr defaultColWidth="21.5" defaultRowHeight="15.6" outlineLevelCol="2"/>
  <cols>
    <col min="1" max="1" width="55.25" style="239" customWidth="1"/>
    <col min="2" max="2" width="30.6296296296296" style="240" customWidth="1"/>
    <col min="3" max="16384" width="21.5" style="239"/>
  </cols>
  <sheetData>
    <row r="1" ht="17.4" spans="1:2">
      <c r="A1" s="4" t="s">
        <v>1574</v>
      </c>
      <c r="B1" s="4"/>
    </row>
    <row r="2" s="238" customFormat="1" ht="24" spans="1:3">
      <c r="A2" s="118" t="s">
        <v>1575</v>
      </c>
      <c r="B2" s="118"/>
      <c r="C2" s="241"/>
    </row>
    <row r="3" ht="27" customHeight="1" spans="1:3">
      <c r="A3" s="242" t="s">
        <v>2</v>
      </c>
      <c r="B3" s="242"/>
      <c r="C3" s="243"/>
    </row>
    <row r="4" ht="24" customHeight="1" spans="1:3">
      <c r="A4" s="244" t="s">
        <v>149</v>
      </c>
      <c r="B4" s="245" t="s">
        <v>1576</v>
      </c>
      <c r="C4" s="246"/>
    </row>
    <row r="5" ht="25.5" customHeight="1" spans="1:3">
      <c r="A5" s="247" t="s">
        <v>73</v>
      </c>
      <c r="B5" s="248">
        <f>B6+B287+B450+B520+B649+B807+B875+B1006+B1252+B1287+B1358+B1414+B1415</f>
        <v>3830.23</v>
      </c>
      <c r="C5" s="246"/>
    </row>
    <row r="6" ht="21" customHeight="1" spans="1:2">
      <c r="A6" s="249" t="s">
        <v>75</v>
      </c>
      <c r="B6" s="250">
        <f>B7+B28+B62+B117+B126+B185+B231</f>
        <v>1220.07</v>
      </c>
    </row>
    <row r="7" ht="21" customHeight="1" spans="1:2">
      <c r="A7" s="251" t="s">
        <v>151</v>
      </c>
      <c r="B7" s="250">
        <f>SUM(B8:B18)</f>
        <v>87.77</v>
      </c>
    </row>
    <row r="8" ht="21" customHeight="1" spans="1:2">
      <c r="A8" s="252" t="s">
        <v>152</v>
      </c>
      <c r="B8" s="250">
        <v>76.39</v>
      </c>
    </row>
    <row r="9" ht="21" hidden="1" customHeight="1" spans="1:2">
      <c r="A9" s="252" t="s">
        <v>153</v>
      </c>
      <c r="B9" s="250"/>
    </row>
    <row r="10" ht="21" hidden="1" customHeight="1" spans="1:2">
      <c r="A10" s="252" t="s">
        <v>154</v>
      </c>
      <c r="B10" s="250"/>
    </row>
    <row r="11" ht="21" hidden="1" customHeight="1" spans="1:2">
      <c r="A11" s="252" t="s">
        <v>155</v>
      </c>
      <c r="B11" s="250"/>
    </row>
    <row r="12" ht="21" hidden="1" customHeight="1" spans="1:2">
      <c r="A12" s="252" t="s">
        <v>156</v>
      </c>
      <c r="B12" s="250"/>
    </row>
    <row r="13" ht="21" hidden="1" customHeight="1" spans="1:2">
      <c r="A13" s="252" t="s">
        <v>157</v>
      </c>
      <c r="B13" s="250"/>
    </row>
    <row r="14" ht="21" hidden="1" customHeight="1" spans="1:2">
      <c r="A14" s="252" t="s">
        <v>158</v>
      </c>
      <c r="B14" s="250"/>
    </row>
    <row r="15" ht="21" hidden="1" customHeight="1" spans="1:2">
      <c r="A15" s="252" t="s">
        <v>159</v>
      </c>
      <c r="B15" s="250"/>
    </row>
    <row r="16" ht="21" hidden="1" customHeight="1" spans="1:2">
      <c r="A16" s="252" t="s">
        <v>160</v>
      </c>
      <c r="B16" s="250"/>
    </row>
    <row r="17" ht="21" hidden="1" customHeight="1" spans="1:2">
      <c r="A17" s="252" t="s">
        <v>161</v>
      </c>
      <c r="B17" s="250"/>
    </row>
    <row r="18" ht="21" customHeight="1" spans="1:2">
      <c r="A18" s="252" t="s">
        <v>162</v>
      </c>
      <c r="B18" s="250">
        <v>11.38</v>
      </c>
    </row>
    <row r="19" ht="21" hidden="1" customHeight="1" spans="1:2">
      <c r="A19" s="251" t="s">
        <v>163</v>
      </c>
      <c r="B19" s="250"/>
    </row>
    <row r="20" ht="21" hidden="1" customHeight="1" spans="1:2">
      <c r="A20" s="252" t="s">
        <v>152</v>
      </c>
      <c r="B20" s="250"/>
    </row>
    <row r="21" ht="21" hidden="1" customHeight="1" spans="1:2">
      <c r="A21" s="252" t="s">
        <v>153</v>
      </c>
      <c r="B21" s="250"/>
    </row>
    <row r="22" ht="21" hidden="1" customHeight="1" spans="1:2">
      <c r="A22" s="252" t="s">
        <v>154</v>
      </c>
      <c r="B22" s="250"/>
    </row>
    <row r="23" ht="21" hidden="1" customHeight="1" spans="1:2">
      <c r="A23" s="252" t="s">
        <v>164</v>
      </c>
      <c r="B23" s="250"/>
    </row>
    <row r="24" ht="21" hidden="1" customHeight="1" spans="1:2">
      <c r="A24" s="252" t="s">
        <v>165</v>
      </c>
      <c r="B24" s="250"/>
    </row>
    <row r="25" ht="21" hidden="1" customHeight="1" spans="1:2">
      <c r="A25" s="252" t="s">
        <v>166</v>
      </c>
      <c r="B25" s="253"/>
    </row>
    <row r="26" ht="21" hidden="1" customHeight="1" spans="1:2">
      <c r="A26" s="252" t="s">
        <v>161</v>
      </c>
      <c r="B26" s="253"/>
    </row>
    <row r="27" ht="21" hidden="1" customHeight="1" spans="1:2">
      <c r="A27" s="252" t="s">
        <v>167</v>
      </c>
      <c r="B27" s="253"/>
    </row>
    <row r="28" ht="21" customHeight="1" spans="1:2">
      <c r="A28" s="251" t="s">
        <v>168</v>
      </c>
      <c r="B28" s="253">
        <f>SUM(B29:B38)</f>
        <v>797.35</v>
      </c>
    </row>
    <row r="29" ht="21" customHeight="1" spans="1:2">
      <c r="A29" s="252" t="s">
        <v>152</v>
      </c>
      <c r="B29" s="253">
        <v>369.82</v>
      </c>
    </row>
    <row r="30" ht="21" customHeight="1" spans="1:2">
      <c r="A30" s="252" t="s">
        <v>153</v>
      </c>
      <c r="B30" s="253">
        <v>383.94</v>
      </c>
    </row>
    <row r="31" ht="21" hidden="1" customHeight="1" spans="1:2">
      <c r="A31" s="252" t="s">
        <v>154</v>
      </c>
      <c r="B31" s="253"/>
    </row>
    <row r="32" ht="21" hidden="1" customHeight="1" spans="1:2">
      <c r="A32" s="252" t="s">
        <v>169</v>
      </c>
      <c r="B32" s="253"/>
    </row>
    <row r="33" ht="21" hidden="1" customHeight="1" spans="1:2">
      <c r="A33" s="252" t="s">
        <v>170</v>
      </c>
      <c r="B33" s="253"/>
    </row>
    <row r="34" ht="21" hidden="1" customHeight="1" spans="1:2">
      <c r="A34" s="252" t="s">
        <v>171</v>
      </c>
      <c r="B34" s="253"/>
    </row>
    <row r="35" ht="21" customHeight="1" spans="1:2">
      <c r="A35" s="252" t="s">
        <v>172</v>
      </c>
      <c r="B35" s="253">
        <v>43.59</v>
      </c>
    </row>
    <row r="36" ht="21" hidden="1" customHeight="1" spans="1:2">
      <c r="A36" s="252" t="s">
        <v>173</v>
      </c>
      <c r="B36" s="253"/>
    </row>
    <row r="37" ht="21" hidden="1" customHeight="1" spans="1:2">
      <c r="A37" s="252" t="s">
        <v>161</v>
      </c>
      <c r="B37" s="253"/>
    </row>
    <row r="38" ht="21" hidden="1" customHeight="1" spans="1:2">
      <c r="A38" s="252" t="s">
        <v>174</v>
      </c>
      <c r="B38" s="253"/>
    </row>
    <row r="39" ht="21" hidden="1" customHeight="1" spans="1:2">
      <c r="A39" s="251" t="s">
        <v>175</v>
      </c>
      <c r="B39" s="253"/>
    </row>
    <row r="40" ht="21" hidden="1" customHeight="1" spans="1:2">
      <c r="A40" s="252" t="s">
        <v>152</v>
      </c>
      <c r="B40" s="253"/>
    </row>
    <row r="41" ht="21" hidden="1" customHeight="1" spans="1:2">
      <c r="A41" s="252" t="s">
        <v>153</v>
      </c>
      <c r="B41" s="253"/>
    </row>
    <row r="42" ht="21" hidden="1" customHeight="1" spans="1:2">
      <c r="A42" s="252" t="s">
        <v>154</v>
      </c>
      <c r="B42" s="253"/>
    </row>
    <row r="43" ht="21" hidden="1" customHeight="1" spans="1:2">
      <c r="A43" s="252" t="s">
        <v>176</v>
      </c>
      <c r="B43" s="253"/>
    </row>
    <row r="44" ht="21" hidden="1" customHeight="1" spans="1:2">
      <c r="A44" s="252" t="s">
        <v>177</v>
      </c>
      <c r="B44" s="253"/>
    </row>
    <row r="45" ht="21" hidden="1" customHeight="1" spans="1:2">
      <c r="A45" s="252" t="s">
        <v>178</v>
      </c>
      <c r="B45" s="253"/>
    </row>
    <row r="46" ht="21" hidden="1" customHeight="1" spans="1:2">
      <c r="A46" s="252" t="s">
        <v>179</v>
      </c>
      <c r="B46" s="253"/>
    </row>
    <row r="47" ht="21" hidden="1" customHeight="1" spans="1:2">
      <c r="A47" s="252" t="s">
        <v>180</v>
      </c>
      <c r="B47" s="253"/>
    </row>
    <row r="48" ht="21" hidden="1" customHeight="1" spans="1:2">
      <c r="A48" s="252" t="s">
        <v>181</v>
      </c>
      <c r="B48" s="253"/>
    </row>
    <row r="49" ht="21" hidden="1" customHeight="1" spans="1:2">
      <c r="A49" s="252" t="s">
        <v>161</v>
      </c>
      <c r="B49" s="253"/>
    </row>
    <row r="50" ht="21" hidden="1" customHeight="1" spans="1:2">
      <c r="A50" s="252" t="s">
        <v>182</v>
      </c>
      <c r="B50" s="253"/>
    </row>
    <row r="51" ht="21" hidden="1" customHeight="1" spans="1:2">
      <c r="A51" s="251" t="s">
        <v>183</v>
      </c>
      <c r="B51" s="253"/>
    </row>
    <row r="52" ht="21" hidden="1" customHeight="1" spans="1:2">
      <c r="A52" s="252" t="s">
        <v>152</v>
      </c>
      <c r="B52" s="253"/>
    </row>
    <row r="53" ht="21" hidden="1" customHeight="1" spans="1:2">
      <c r="A53" s="252" t="s">
        <v>153</v>
      </c>
      <c r="B53" s="253"/>
    </row>
    <row r="54" ht="21" hidden="1" customHeight="1" spans="1:2">
      <c r="A54" s="252" t="s">
        <v>154</v>
      </c>
      <c r="B54" s="253"/>
    </row>
    <row r="55" ht="21" hidden="1" customHeight="1" spans="1:2">
      <c r="A55" s="252" t="s">
        <v>184</v>
      </c>
      <c r="B55" s="253"/>
    </row>
    <row r="56" ht="21" hidden="1" customHeight="1" spans="1:2">
      <c r="A56" s="252" t="s">
        <v>185</v>
      </c>
      <c r="B56" s="253"/>
    </row>
    <row r="57" ht="21" hidden="1" customHeight="1" spans="1:2">
      <c r="A57" s="252" t="s">
        <v>186</v>
      </c>
      <c r="B57" s="253"/>
    </row>
    <row r="58" ht="21" hidden="1" customHeight="1" spans="1:2">
      <c r="A58" s="252" t="s">
        <v>187</v>
      </c>
      <c r="B58" s="253"/>
    </row>
    <row r="59" ht="21" hidden="1" customHeight="1" spans="1:2">
      <c r="A59" s="252" t="s">
        <v>188</v>
      </c>
      <c r="B59" s="253"/>
    </row>
    <row r="60" ht="21" hidden="1" customHeight="1" spans="1:2">
      <c r="A60" s="252" t="s">
        <v>161</v>
      </c>
      <c r="B60" s="253"/>
    </row>
    <row r="61" ht="21" hidden="1" customHeight="1" spans="1:2">
      <c r="A61" s="252" t="s">
        <v>189</v>
      </c>
      <c r="B61" s="253"/>
    </row>
    <row r="62" ht="21" customHeight="1" spans="1:2">
      <c r="A62" s="251" t="s">
        <v>190</v>
      </c>
      <c r="B62" s="253">
        <f>SUM(B63:B72)</f>
        <v>129.01</v>
      </c>
    </row>
    <row r="63" ht="21" customHeight="1" spans="1:2">
      <c r="A63" s="252" t="s">
        <v>152</v>
      </c>
      <c r="B63" s="253">
        <v>129.01</v>
      </c>
    </row>
    <row r="64" ht="21" hidden="1" customHeight="1" spans="1:2">
      <c r="A64" s="252" t="s">
        <v>153</v>
      </c>
      <c r="B64" s="253"/>
    </row>
    <row r="65" ht="21" hidden="1" customHeight="1" spans="1:2">
      <c r="A65" s="252" t="s">
        <v>154</v>
      </c>
      <c r="B65" s="253"/>
    </row>
    <row r="66" ht="21" hidden="1" customHeight="1" spans="1:2">
      <c r="A66" s="252" t="s">
        <v>191</v>
      </c>
      <c r="B66" s="253"/>
    </row>
    <row r="67" ht="21" hidden="1" customHeight="1" spans="1:2">
      <c r="A67" s="252" t="s">
        <v>192</v>
      </c>
      <c r="B67" s="253"/>
    </row>
    <row r="68" ht="21" hidden="1" customHeight="1" spans="1:2">
      <c r="A68" s="252" t="s">
        <v>193</v>
      </c>
      <c r="B68" s="253"/>
    </row>
    <row r="69" ht="21" hidden="1" customHeight="1" spans="1:2">
      <c r="A69" s="252" t="s">
        <v>194</v>
      </c>
      <c r="B69" s="253"/>
    </row>
    <row r="70" ht="21" hidden="1" customHeight="1" spans="1:2">
      <c r="A70" s="252" t="s">
        <v>195</v>
      </c>
      <c r="B70" s="253"/>
    </row>
    <row r="71" ht="21" hidden="1" customHeight="1" spans="1:2">
      <c r="A71" s="252" t="s">
        <v>161</v>
      </c>
      <c r="B71" s="253"/>
    </row>
    <row r="72" ht="21" hidden="1" customHeight="1" spans="1:2">
      <c r="A72" s="252" t="s">
        <v>196</v>
      </c>
      <c r="B72" s="253"/>
    </row>
    <row r="73" ht="21" hidden="1" customHeight="1" spans="1:2">
      <c r="A73" s="251" t="s">
        <v>197</v>
      </c>
      <c r="B73" s="253"/>
    </row>
    <row r="74" ht="21" hidden="1" customHeight="1" spans="1:2">
      <c r="A74" s="252" t="s">
        <v>152</v>
      </c>
      <c r="B74" s="253"/>
    </row>
    <row r="75" ht="21" hidden="1" customHeight="1" spans="1:2">
      <c r="A75" s="252" t="s">
        <v>153</v>
      </c>
      <c r="B75" s="253"/>
    </row>
    <row r="76" ht="21" hidden="1" customHeight="1" spans="1:2">
      <c r="A76" s="252" t="s">
        <v>154</v>
      </c>
      <c r="B76" s="253"/>
    </row>
    <row r="77" ht="21" hidden="1" customHeight="1" spans="1:2">
      <c r="A77" s="252" t="s">
        <v>198</v>
      </c>
      <c r="B77" s="253"/>
    </row>
    <row r="78" ht="21" hidden="1" customHeight="1" spans="1:2">
      <c r="A78" s="252" t="s">
        <v>1577</v>
      </c>
      <c r="B78" s="253"/>
    </row>
    <row r="79" ht="21" hidden="1" customHeight="1" spans="1:2">
      <c r="A79" s="252" t="s">
        <v>200</v>
      </c>
      <c r="B79" s="253"/>
    </row>
    <row r="80" ht="21" hidden="1" customHeight="1" spans="1:2">
      <c r="A80" s="252" t="s">
        <v>201</v>
      </c>
      <c r="B80" s="253"/>
    </row>
    <row r="81" ht="21" hidden="1" customHeight="1" spans="1:2">
      <c r="A81" s="252" t="s">
        <v>202</v>
      </c>
      <c r="B81" s="253"/>
    </row>
    <row r="82" ht="21" hidden="1" customHeight="1" spans="1:2">
      <c r="A82" s="252" t="s">
        <v>194</v>
      </c>
      <c r="B82" s="253"/>
    </row>
    <row r="83" ht="21" hidden="1" customHeight="1" spans="1:2">
      <c r="A83" s="252" t="s">
        <v>161</v>
      </c>
      <c r="B83" s="253"/>
    </row>
    <row r="84" ht="21" hidden="1" customHeight="1" spans="1:2">
      <c r="A84" s="252" t="s">
        <v>203</v>
      </c>
      <c r="B84" s="253"/>
    </row>
    <row r="85" ht="21" hidden="1" customHeight="1" spans="1:2">
      <c r="A85" s="251" t="s">
        <v>204</v>
      </c>
      <c r="B85" s="253"/>
    </row>
    <row r="86" ht="21" hidden="1" customHeight="1" spans="1:2">
      <c r="A86" s="252" t="s">
        <v>152</v>
      </c>
      <c r="B86" s="253"/>
    </row>
    <row r="87" ht="21" hidden="1" customHeight="1" spans="1:2">
      <c r="A87" s="252" t="s">
        <v>153</v>
      </c>
      <c r="B87" s="253"/>
    </row>
    <row r="88" ht="21" hidden="1" customHeight="1" spans="1:2">
      <c r="A88" s="252" t="s">
        <v>154</v>
      </c>
      <c r="B88" s="253"/>
    </row>
    <row r="89" ht="21" hidden="1" customHeight="1" spans="1:2">
      <c r="A89" s="252" t="s">
        <v>205</v>
      </c>
      <c r="B89" s="253"/>
    </row>
    <row r="90" ht="21" hidden="1" customHeight="1" spans="1:2">
      <c r="A90" s="252" t="s">
        <v>206</v>
      </c>
      <c r="B90" s="253"/>
    </row>
    <row r="91" ht="21" hidden="1" customHeight="1" spans="1:2">
      <c r="A91" s="252" t="s">
        <v>194</v>
      </c>
      <c r="B91" s="253"/>
    </row>
    <row r="92" ht="21" hidden="1" customHeight="1" spans="1:2">
      <c r="A92" s="252" t="s">
        <v>161</v>
      </c>
      <c r="B92" s="253"/>
    </row>
    <row r="93" ht="21" hidden="1" customHeight="1" spans="1:2">
      <c r="A93" s="252" t="s">
        <v>207</v>
      </c>
      <c r="B93" s="253"/>
    </row>
    <row r="94" ht="21" hidden="1" customHeight="1" spans="1:2">
      <c r="A94" s="251" t="s">
        <v>208</v>
      </c>
      <c r="B94" s="253"/>
    </row>
    <row r="95" ht="21" hidden="1" customHeight="1" spans="1:2">
      <c r="A95" s="252" t="s">
        <v>152</v>
      </c>
      <c r="B95" s="253"/>
    </row>
    <row r="96" ht="21" hidden="1" customHeight="1" spans="1:2">
      <c r="A96" s="252" t="s">
        <v>153</v>
      </c>
      <c r="B96" s="253"/>
    </row>
    <row r="97" ht="21" hidden="1" customHeight="1" spans="1:2">
      <c r="A97" s="252" t="s">
        <v>154</v>
      </c>
      <c r="B97" s="253"/>
    </row>
    <row r="98" ht="21" hidden="1" customHeight="1" spans="1:2">
      <c r="A98" s="252" t="s">
        <v>209</v>
      </c>
      <c r="B98" s="253"/>
    </row>
    <row r="99" ht="21" hidden="1" customHeight="1" spans="1:2">
      <c r="A99" s="252" t="s">
        <v>210</v>
      </c>
      <c r="B99" s="253"/>
    </row>
    <row r="100" ht="21" hidden="1" customHeight="1" spans="1:2">
      <c r="A100" s="252" t="s">
        <v>194</v>
      </c>
      <c r="B100" s="253"/>
    </row>
    <row r="101" ht="21" hidden="1" customHeight="1" spans="1:2">
      <c r="A101" s="252" t="s">
        <v>211</v>
      </c>
      <c r="B101" s="253"/>
    </row>
    <row r="102" ht="21" hidden="1" customHeight="1" spans="1:2">
      <c r="A102" s="252" t="s">
        <v>212</v>
      </c>
      <c r="B102" s="253"/>
    </row>
    <row r="103" ht="21" hidden="1" customHeight="1" spans="1:2">
      <c r="A103" s="252" t="s">
        <v>213</v>
      </c>
      <c r="B103" s="253"/>
    </row>
    <row r="104" ht="21" hidden="1" customHeight="1" spans="1:2">
      <c r="A104" s="252" t="s">
        <v>214</v>
      </c>
      <c r="B104" s="253"/>
    </row>
    <row r="105" ht="21" hidden="1" customHeight="1" spans="1:2">
      <c r="A105" s="252" t="s">
        <v>161</v>
      </c>
      <c r="B105" s="253"/>
    </row>
    <row r="106" ht="21" hidden="1" customHeight="1" spans="1:2">
      <c r="A106" s="252" t="s">
        <v>215</v>
      </c>
      <c r="B106" s="253"/>
    </row>
    <row r="107" ht="21" hidden="1" customHeight="1" spans="1:2">
      <c r="A107" s="251" t="s">
        <v>216</v>
      </c>
      <c r="B107" s="253"/>
    </row>
    <row r="108" ht="21" hidden="1" customHeight="1" spans="1:2">
      <c r="A108" s="252" t="s">
        <v>152</v>
      </c>
      <c r="B108" s="253"/>
    </row>
    <row r="109" ht="21" hidden="1" customHeight="1" spans="1:2">
      <c r="A109" s="252" t="s">
        <v>153</v>
      </c>
      <c r="B109" s="253"/>
    </row>
    <row r="110" ht="21" hidden="1" customHeight="1" spans="1:2">
      <c r="A110" s="252" t="s">
        <v>154</v>
      </c>
      <c r="B110" s="253"/>
    </row>
    <row r="111" ht="21" hidden="1" customHeight="1" spans="1:2">
      <c r="A111" s="252" t="s">
        <v>217</v>
      </c>
      <c r="B111" s="253"/>
    </row>
    <row r="112" ht="21" hidden="1" customHeight="1" spans="1:2">
      <c r="A112" s="252" t="s">
        <v>218</v>
      </c>
      <c r="B112" s="253"/>
    </row>
    <row r="113" ht="21" hidden="1" customHeight="1" spans="1:2">
      <c r="A113" s="252" t="s">
        <v>219</v>
      </c>
      <c r="B113" s="253"/>
    </row>
    <row r="114" ht="21" hidden="1" customHeight="1" spans="1:2">
      <c r="A114" s="252" t="s">
        <v>220</v>
      </c>
      <c r="B114" s="253"/>
    </row>
    <row r="115" ht="21" hidden="1" customHeight="1" spans="1:2">
      <c r="A115" s="252" t="s">
        <v>161</v>
      </c>
      <c r="B115" s="253"/>
    </row>
    <row r="116" ht="21" hidden="1" customHeight="1" spans="1:2">
      <c r="A116" s="252" t="s">
        <v>221</v>
      </c>
      <c r="B116" s="253"/>
    </row>
    <row r="117" ht="21" customHeight="1" spans="1:2">
      <c r="A117" s="251" t="s">
        <v>222</v>
      </c>
      <c r="B117" s="253">
        <f>SUM(B118:B125)</f>
        <v>41.45</v>
      </c>
    </row>
    <row r="118" ht="21" customHeight="1" spans="1:2">
      <c r="A118" s="252" t="s">
        <v>152</v>
      </c>
      <c r="B118" s="253">
        <v>39.09</v>
      </c>
    </row>
    <row r="119" ht="21" hidden="1" customHeight="1" spans="1:2">
      <c r="A119" s="252" t="s">
        <v>153</v>
      </c>
      <c r="B119" s="253"/>
    </row>
    <row r="120" ht="21" hidden="1" customHeight="1" spans="1:2">
      <c r="A120" s="252" t="s">
        <v>154</v>
      </c>
      <c r="B120" s="253"/>
    </row>
    <row r="121" ht="21" hidden="1" customHeight="1" spans="1:2">
      <c r="A121" s="252" t="s">
        <v>223</v>
      </c>
      <c r="B121" s="253"/>
    </row>
    <row r="122" ht="21" hidden="1" customHeight="1" spans="1:2">
      <c r="A122" s="252" t="s">
        <v>224</v>
      </c>
      <c r="B122" s="253"/>
    </row>
    <row r="123" ht="21" hidden="1" customHeight="1" spans="1:2">
      <c r="A123" s="252" t="s">
        <v>1578</v>
      </c>
      <c r="B123" s="253"/>
    </row>
    <row r="124" ht="21" hidden="1" customHeight="1" spans="1:2">
      <c r="A124" s="252" t="s">
        <v>161</v>
      </c>
      <c r="B124" s="253"/>
    </row>
    <row r="125" ht="21" customHeight="1" spans="1:2">
      <c r="A125" s="252" t="s">
        <v>226</v>
      </c>
      <c r="B125" s="253">
        <v>2.36</v>
      </c>
    </row>
    <row r="126" ht="21" customHeight="1" spans="1:2">
      <c r="A126" s="251" t="s">
        <v>227</v>
      </c>
      <c r="B126" s="253">
        <f>SUM(B127:B136)</f>
        <v>48.91</v>
      </c>
    </row>
    <row r="127" ht="21" hidden="1" customHeight="1" spans="1:2">
      <c r="A127" s="252" t="s">
        <v>152</v>
      </c>
      <c r="B127" s="253"/>
    </row>
    <row r="128" ht="21" hidden="1" customHeight="1" spans="1:2">
      <c r="A128" s="252" t="s">
        <v>153</v>
      </c>
      <c r="B128" s="253"/>
    </row>
    <row r="129" ht="21" hidden="1" customHeight="1" spans="1:2">
      <c r="A129" s="252" t="s">
        <v>154</v>
      </c>
      <c r="B129" s="253"/>
    </row>
    <row r="130" ht="21" hidden="1" customHeight="1" spans="1:2">
      <c r="A130" s="252" t="s">
        <v>228</v>
      </c>
      <c r="B130" s="253"/>
    </row>
    <row r="131" ht="21" hidden="1" customHeight="1" spans="1:2">
      <c r="A131" s="252" t="s">
        <v>229</v>
      </c>
      <c r="B131" s="253"/>
    </row>
    <row r="132" ht="21" hidden="1" customHeight="1" spans="1:2">
      <c r="A132" s="252" t="s">
        <v>230</v>
      </c>
      <c r="B132" s="253"/>
    </row>
    <row r="133" ht="21" hidden="1" customHeight="1" spans="1:2">
      <c r="A133" s="252" t="s">
        <v>231</v>
      </c>
      <c r="B133" s="253"/>
    </row>
    <row r="134" ht="21" customHeight="1" spans="1:2">
      <c r="A134" s="252" t="s">
        <v>232</v>
      </c>
      <c r="B134" s="253">
        <v>48.91</v>
      </c>
    </row>
    <row r="135" ht="21" hidden="1" customHeight="1" spans="1:2">
      <c r="A135" s="252" t="s">
        <v>161</v>
      </c>
      <c r="B135" s="253"/>
    </row>
    <row r="136" ht="21" hidden="1" customHeight="1" spans="1:2">
      <c r="A136" s="252" t="s">
        <v>233</v>
      </c>
      <c r="B136" s="253"/>
    </row>
    <row r="137" ht="21" hidden="1" customHeight="1" spans="1:2">
      <c r="A137" s="251" t="s">
        <v>234</v>
      </c>
      <c r="B137" s="253"/>
    </row>
    <row r="138" ht="21" hidden="1" customHeight="1" spans="1:2">
      <c r="A138" s="252" t="s">
        <v>152</v>
      </c>
      <c r="B138" s="253"/>
    </row>
    <row r="139" ht="21" hidden="1" customHeight="1" spans="1:2">
      <c r="A139" s="252" t="s">
        <v>153</v>
      </c>
      <c r="B139" s="253"/>
    </row>
    <row r="140" ht="21" hidden="1" customHeight="1" spans="1:2">
      <c r="A140" s="252" t="s">
        <v>154</v>
      </c>
      <c r="B140" s="253"/>
    </row>
    <row r="141" ht="21" hidden="1" customHeight="1" spans="1:2">
      <c r="A141" s="252" t="s">
        <v>235</v>
      </c>
      <c r="B141" s="253"/>
    </row>
    <row r="142" ht="21" hidden="1" customHeight="1" spans="1:2">
      <c r="A142" s="252" t="s">
        <v>236</v>
      </c>
      <c r="B142" s="253"/>
    </row>
    <row r="143" ht="21" hidden="1" customHeight="1" spans="1:2">
      <c r="A143" s="252" t="s">
        <v>237</v>
      </c>
      <c r="B143" s="253"/>
    </row>
    <row r="144" ht="21" hidden="1" customHeight="1" spans="1:2">
      <c r="A144" s="252" t="s">
        <v>239</v>
      </c>
      <c r="B144" s="253"/>
    </row>
    <row r="145" ht="21" hidden="1" customHeight="1" spans="1:2">
      <c r="A145" s="252" t="s">
        <v>240</v>
      </c>
      <c r="B145" s="253"/>
    </row>
    <row r="146" ht="21" hidden="1" customHeight="1" spans="1:2">
      <c r="A146" s="252" t="s">
        <v>241</v>
      </c>
      <c r="B146" s="253"/>
    </row>
    <row r="147" ht="21" hidden="1" customHeight="1" spans="1:2">
      <c r="A147" s="252" t="s">
        <v>242</v>
      </c>
      <c r="B147" s="253"/>
    </row>
    <row r="148" ht="21" hidden="1" customHeight="1" spans="1:2">
      <c r="A148" s="252" t="s">
        <v>161</v>
      </c>
      <c r="B148" s="253"/>
    </row>
    <row r="149" ht="21" hidden="1" customHeight="1" spans="1:2">
      <c r="A149" s="252" t="s">
        <v>243</v>
      </c>
      <c r="B149" s="253"/>
    </row>
    <row r="150" ht="21" hidden="1" customHeight="1" spans="1:2">
      <c r="A150" s="251" t="s">
        <v>244</v>
      </c>
      <c r="B150" s="253"/>
    </row>
    <row r="151" ht="21" hidden="1" customHeight="1" spans="1:2">
      <c r="A151" s="252" t="s">
        <v>152</v>
      </c>
      <c r="B151" s="253"/>
    </row>
    <row r="152" ht="21" hidden="1" customHeight="1" spans="1:2">
      <c r="A152" s="252" t="s">
        <v>153</v>
      </c>
      <c r="B152" s="253"/>
    </row>
    <row r="153" ht="21" hidden="1" customHeight="1" spans="1:2">
      <c r="A153" s="252" t="s">
        <v>154</v>
      </c>
      <c r="B153" s="253"/>
    </row>
    <row r="154" ht="21" hidden="1" customHeight="1" spans="1:2">
      <c r="A154" s="252" t="s">
        <v>245</v>
      </c>
      <c r="B154" s="253"/>
    </row>
    <row r="155" ht="21" hidden="1" customHeight="1" spans="1:2">
      <c r="A155" s="252" t="s">
        <v>161</v>
      </c>
      <c r="B155" s="253"/>
    </row>
    <row r="156" ht="21" hidden="1" customHeight="1" spans="1:2">
      <c r="A156" s="252" t="s">
        <v>246</v>
      </c>
      <c r="B156" s="253"/>
    </row>
    <row r="157" ht="21" hidden="1" customHeight="1" spans="1:2">
      <c r="A157" s="251" t="s">
        <v>247</v>
      </c>
      <c r="B157" s="253"/>
    </row>
    <row r="158" ht="21" hidden="1" customHeight="1" spans="1:2">
      <c r="A158" s="252" t="s">
        <v>152</v>
      </c>
      <c r="B158" s="253"/>
    </row>
    <row r="159" ht="21" hidden="1" customHeight="1" spans="1:2">
      <c r="A159" s="252" t="s">
        <v>153</v>
      </c>
      <c r="B159" s="253"/>
    </row>
    <row r="160" ht="21" hidden="1" customHeight="1" spans="1:2">
      <c r="A160" s="252" t="s">
        <v>154</v>
      </c>
      <c r="B160" s="253"/>
    </row>
    <row r="161" ht="21" hidden="1" customHeight="1" spans="1:2">
      <c r="A161" s="252" t="s">
        <v>248</v>
      </c>
      <c r="B161" s="253"/>
    </row>
    <row r="162" ht="21" hidden="1" customHeight="1" spans="1:2">
      <c r="A162" s="252" t="s">
        <v>249</v>
      </c>
      <c r="B162" s="253"/>
    </row>
    <row r="163" ht="21" hidden="1" customHeight="1" spans="1:2">
      <c r="A163" s="252" t="s">
        <v>161</v>
      </c>
      <c r="B163" s="253"/>
    </row>
    <row r="164" ht="21" hidden="1" customHeight="1" spans="1:2">
      <c r="A164" s="252" t="s">
        <v>250</v>
      </c>
      <c r="B164" s="253"/>
    </row>
    <row r="165" ht="21" hidden="1" customHeight="1" spans="1:2">
      <c r="A165" s="251" t="s">
        <v>251</v>
      </c>
      <c r="B165" s="253"/>
    </row>
    <row r="166" ht="21" hidden="1" customHeight="1" spans="1:2">
      <c r="A166" s="252" t="s">
        <v>152</v>
      </c>
      <c r="B166" s="253"/>
    </row>
    <row r="167" ht="21" hidden="1" customHeight="1" spans="1:2">
      <c r="A167" s="252" t="s">
        <v>153</v>
      </c>
      <c r="B167" s="253"/>
    </row>
    <row r="168" ht="21" hidden="1" customHeight="1" spans="1:2">
      <c r="A168" s="252" t="s">
        <v>154</v>
      </c>
      <c r="B168" s="253"/>
    </row>
    <row r="169" ht="21" hidden="1" customHeight="1" spans="1:2">
      <c r="A169" s="252" t="s">
        <v>252</v>
      </c>
      <c r="B169" s="253"/>
    </row>
    <row r="170" ht="21" hidden="1" customHeight="1" spans="1:2">
      <c r="A170" s="252" t="s">
        <v>253</v>
      </c>
      <c r="B170" s="253"/>
    </row>
    <row r="171" ht="21" hidden="1" customHeight="1" spans="1:2">
      <c r="A171" s="251" t="s">
        <v>254</v>
      </c>
      <c r="B171" s="253"/>
    </row>
    <row r="172" ht="21" hidden="1" customHeight="1" spans="1:2">
      <c r="A172" s="252" t="s">
        <v>152</v>
      </c>
      <c r="B172" s="253"/>
    </row>
    <row r="173" ht="21" hidden="1" customHeight="1" spans="1:2">
      <c r="A173" s="252" t="s">
        <v>153</v>
      </c>
      <c r="B173" s="253"/>
    </row>
    <row r="174" ht="21" hidden="1" customHeight="1" spans="1:2">
      <c r="A174" s="252" t="s">
        <v>154</v>
      </c>
      <c r="B174" s="253"/>
    </row>
    <row r="175" ht="21" hidden="1" customHeight="1" spans="1:2">
      <c r="A175" s="252" t="s">
        <v>166</v>
      </c>
      <c r="B175" s="253"/>
    </row>
    <row r="176" ht="21" hidden="1" customHeight="1" spans="1:2">
      <c r="A176" s="252" t="s">
        <v>161</v>
      </c>
      <c r="B176" s="253"/>
    </row>
    <row r="177" ht="21" hidden="1" customHeight="1" spans="1:2">
      <c r="A177" s="252" t="s">
        <v>255</v>
      </c>
      <c r="B177" s="253"/>
    </row>
    <row r="178" ht="21" hidden="1" customHeight="1" spans="1:2">
      <c r="A178" s="251" t="s">
        <v>256</v>
      </c>
      <c r="B178" s="253"/>
    </row>
    <row r="179" ht="21" hidden="1" customHeight="1" spans="1:2">
      <c r="A179" s="252" t="s">
        <v>152</v>
      </c>
      <c r="B179" s="253"/>
    </row>
    <row r="180" ht="21" hidden="1" customHeight="1" spans="1:2">
      <c r="A180" s="252" t="s">
        <v>153</v>
      </c>
      <c r="B180" s="253"/>
    </row>
    <row r="181" ht="21" hidden="1" customHeight="1" spans="1:2">
      <c r="A181" s="252" t="s">
        <v>154</v>
      </c>
      <c r="B181" s="253"/>
    </row>
    <row r="182" ht="21" hidden="1" customHeight="1" spans="1:2">
      <c r="A182" s="252" t="s">
        <v>257</v>
      </c>
      <c r="B182" s="253"/>
    </row>
    <row r="183" ht="21" hidden="1" customHeight="1" spans="1:2">
      <c r="A183" s="252" t="s">
        <v>161</v>
      </c>
      <c r="B183" s="253"/>
    </row>
    <row r="184" ht="21" hidden="1" customHeight="1" spans="1:2">
      <c r="A184" s="252" t="s">
        <v>258</v>
      </c>
      <c r="B184" s="253"/>
    </row>
    <row r="185" ht="21" customHeight="1" spans="1:2">
      <c r="A185" s="251" t="s">
        <v>259</v>
      </c>
      <c r="B185" s="253">
        <f>SUM(B186:B191)</f>
        <v>111.26</v>
      </c>
    </row>
    <row r="186" ht="21" customHeight="1" spans="1:2">
      <c r="A186" s="252" t="s">
        <v>152</v>
      </c>
      <c r="B186" s="253">
        <v>81.26</v>
      </c>
    </row>
    <row r="187" ht="21" hidden="1" customHeight="1" spans="1:2">
      <c r="A187" s="252" t="s">
        <v>153</v>
      </c>
      <c r="B187" s="253"/>
    </row>
    <row r="188" ht="21" hidden="1" customHeight="1" spans="1:2">
      <c r="A188" s="252" t="s">
        <v>154</v>
      </c>
      <c r="B188" s="253"/>
    </row>
    <row r="189" ht="21" hidden="1" customHeight="1" spans="1:2">
      <c r="A189" s="252" t="s">
        <v>260</v>
      </c>
      <c r="B189" s="253"/>
    </row>
    <row r="190" ht="21" hidden="1" customHeight="1" spans="1:2">
      <c r="A190" s="252" t="s">
        <v>161</v>
      </c>
      <c r="B190" s="253"/>
    </row>
    <row r="191" ht="21" customHeight="1" spans="1:2">
      <c r="A191" s="252" t="s">
        <v>261</v>
      </c>
      <c r="B191" s="253">
        <v>30</v>
      </c>
    </row>
    <row r="192" ht="21" hidden="1" customHeight="1" spans="1:2">
      <c r="A192" s="251" t="s">
        <v>262</v>
      </c>
      <c r="B192" s="253"/>
    </row>
    <row r="193" ht="21" hidden="1" customHeight="1" spans="1:2">
      <c r="A193" s="252" t="s">
        <v>152</v>
      </c>
      <c r="B193" s="253"/>
    </row>
    <row r="194" ht="21" hidden="1" customHeight="1" spans="1:2">
      <c r="A194" s="252" t="s">
        <v>153</v>
      </c>
      <c r="B194" s="253"/>
    </row>
    <row r="195" ht="21" hidden="1" customHeight="1" spans="1:2">
      <c r="A195" s="252" t="s">
        <v>154</v>
      </c>
      <c r="B195" s="253"/>
    </row>
    <row r="196" ht="21" hidden="1" customHeight="1" spans="1:2">
      <c r="A196" s="252" t="s">
        <v>263</v>
      </c>
      <c r="B196" s="253"/>
    </row>
    <row r="197" ht="21" hidden="1" customHeight="1" spans="1:2">
      <c r="A197" s="252" t="s">
        <v>161</v>
      </c>
      <c r="B197" s="253"/>
    </row>
    <row r="198" ht="21" hidden="1" customHeight="1" spans="1:2">
      <c r="A198" s="252" t="s">
        <v>264</v>
      </c>
      <c r="B198" s="253"/>
    </row>
    <row r="199" ht="21" hidden="1" customHeight="1" spans="1:2">
      <c r="A199" s="251" t="s">
        <v>265</v>
      </c>
      <c r="B199" s="253"/>
    </row>
    <row r="200" ht="21" hidden="1" customHeight="1" spans="1:2">
      <c r="A200" s="252" t="s">
        <v>152</v>
      </c>
      <c r="B200" s="253"/>
    </row>
    <row r="201" ht="21" hidden="1" customHeight="1" spans="1:2">
      <c r="A201" s="252" t="s">
        <v>153</v>
      </c>
      <c r="B201" s="253"/>
    </row>
    <row r="202" ht="21" hidden="1" customHeight="1" spans="1:2">
      <c r="A202" s="252" t="s">
        <v>154</v>
      </c>
      <c r="B202" s="253"/>
    </row>
    <row r="203" ht="21" hidden="1" customHeight="1" spans="1:2">
      <c r="A203" s="252" t="s">
        <v>161</v>
      </c>
      <c r="B203" s="253"/>
    </row>
    <row r="204" ht="21" hidden="1" customHeight="1" spans="1:2">
      <c r="A204" s="252" t="s">
        <v>266</v>
      </c>
      <c r="B204" s="253"/>
    </row>
    <row r="205" ht="21" hidden="1" customHeight="1" spans="1:2">
      <c r="A205" s="251" t="s">
        <v>267</v>
      </c>
      <c r="B205" s="253"/>
    </row>
    <row r="206" ht="21" hidden="1" customHeight="1" spans="1:2">
      <c r="A206" s="252" t="s">
        <v>152</v>
      </c>
      <c r="B206" s="253"/>
    </row>
    <row r="207" ht="21" hidden="1" customHeight="1" spans="1:2">
      <c r="A207" s="252" t="s">
        <v>153</v>
      </c>
      <c r="B207" s="253"/>
    </row>
    <row r="208" ht="21" hidden="1" customHeight="1" spans="1:2">
      <c r="A208" s="252" t="s">
        <v>154</v>
      </c>
      <c r="B208" s="253"/>
    </row>
    <row r="209" ht="21" hidden="1" customHeight="1" spans="1:2">
      <c r="A209" s="252" t="s">
        <v>268</v>
      </c>
      <c r="B209" s="253"/>
    </row>
    <row r="210" ht="21" hidden="1" customHeight="1" spans="1:2">
      <c r="A210" s="252" t="s">
        <v>269</v>
      </c>
      <c r="B210" s="253"/>
    </row>
    <row r="211" ht="21" hidden="1" customHeight="1" spans="1:2">
      <c r="A211" s="252" t="s">
        <v>161</v>
      </c>
      <c r="B211" s="253"/>
    </row>
    <row r="212" ht="21" hidden="1" customHeight="1" spans="1:2">
      <c r="A212" s="252" t="s">
        <v>270</v>
      </c>
      <c r="B212" s="253"/>
    </row>
    <row r="213" ht="21" hidden="1" customHeight="1" spans="1:2">
      <c r="A213" s="251" t="s">
        <v>271</v>
      </c>
      <c r="B213" s="253"/>
    </row>
    <row r="214" ht="21" hidden="1" customHeight="1" spans="1:2">
      <c r="A214" s="252" t="s">
        <v>152</v>
      </c>
      <c r="B214" s="253"/>
    </row>
    <row r="215" ht="21" hidden="1" customHeight="1" spans="1:2">
      <c r="A215" s="252" t="s">
        <v>153</v>
      </c>
      <c r="B215" s="253"/>
    </row>
    <row r="216" ht="21" hidden="1" customHeight="1" spans="1:2">
      <c r="A216" s="252" t="s">
        <v>154</v>
      </c>
      <c r="B216" s="253"/>
    </row>
    <row r="217" ht="21" hidden="1" customHeight="1" spans="1:2">
      <c r="A217" s="252" t="s">
        <v>161</v>
      </c>
      <c r="B217" s="253"/>
    </row>
    <row r="218" ht="21" hidden="1" customHeight="1" spans="1:2">
      <c r="A218" s="252" t="s">
        <v>272</v>
      </c>
      <c r="B218" s="253"/>
    </row>
    <row r="219" ht="21" hidden="1" customHeight="1" spans="1:2">
      <c r="A219" s="251" t="s">
        <v>273</v>
      </c>
      <c r="B219" s="253"/>
    </row>
    <row r="220" ht="21" hidden="1" customHeight="1" spans="1:2">
      <c r="A220" s="252" t="s">
        <v>152</v>
      </c>
      <c r="B220" s="253"/>
    </row>
    <row r="221" ht="21" hidden="1" customHeight="1" spans="1:2">
      <c r="A221" s="252" t="s">
        <v>153</v>
      </c>
      <c r="B221" s="253"/>
    </row>
    <row r="222" ht="21" hidden="1" customHeight="1" spans="1:2">
      <c r="A222" s="252" t="s">
        <v>154</v>
      </c>
      <c r="B222" s="253"/>
    </row>
    <row r="223" ht="21" hidden="1" customHeight="1" spans="1:2">
      <c r="A223" s="252" t="s">
        <v>161</v>
      </c>
      <c r="B223" s="253"/>
    </row>
    <row r="224" ht="21" hidden="1" customHeight="1" spans="1:2">
      <c r="A224" s="252" t="s">
        <v>273</v>
      </c>
      <c r="B224" s="253"/>
    </row>
    <row r="225" ht="21" hidden="1" customHeight="1" spans="1:2">
      <c r="A225" s="251" t="s">
        <v>274</v>
      </c>
      <c r="B225" s="253"/>
    </row>
    <row r="226" ht="21" hidden="1" customHeight="1" spans="1:2">
      <c r="A226" s="252" t="s">
        <v>152</v>
      </c>
      <c r="B226" s="253"/>
    </row>
    <row r="227" ht="21" hidden="1" customHeight="1" spans="1:2">
      <c r="A227" s="252" t="s">
        <v>153</v>
      </c>
      <c r="B227" s="253"/>
    </row>
    <row r="228" ht="21" hidden="1" customHeight="1" spans="1:2">
      <c r="A228" s="252" t="s">
        <v>154</v>
      </c>
      <c r="B228" s="253"/>
    </row>
    <row r="229" ht="21" hidden="1" customHeight="1" spans="1:2">
      <c r="A229" s="252" t="s">
        <v>161</v>
      </c>
      <c r="B229" s="253"/>
    </row>
    <row r="230" ht="21" hidden="1" customHeight="1" spans="1:2">
      <c r="A230" s="252" t="s">
        <v>275</v>
      </c>
      <c r="B230" s="253"/>
    </row>
    <row r="231" ht="21" customHeight="1" spans="1:2">
      <c r="A231" s="251" t="s">
        <v>276</v>
      </c>
      <c r="B231" s="253">
        <f>SUM(B232:B244)</f>
        <v>4.32</v>
      </c>
    </row>
    <row r="232" ht="21" hidden="1" customHeight="1" spans="1:2">
      <c r="A232" s="252" t="s">
        <v>152</v>
      </c>
      <c r="B232" s="253"/>
    </row>
    <row r="233" ht="21" hidden="1" customHeight="1" spans="1:2">
      <c r="A233" s="252" t="s">
        <v>153</v>
      </c>
      <c r="B233" s="253"/>
    </row>
    <row r="234" ht="21" hidden="1" customHeight="1" spans="1:2">
      <c r="A234" s="252" t="s">
        <v>154</v>
      </c>
      <c r="B234" s="253"/>
    </row>
    <row r="235" ht="21" hidden="1" customHeight="1" spans="1:2">
      <c r="A235" s="252" t="s">
        <v>1579</v>
      </c>
      <c r="B235" s="253"/>
    </row>
    <row r="236" ht="21" hidden="1" customHeight="1" spans="1:2">
      <c r="A236" s="252" t="s">
        <v>1580</v>
      </c>
      <c r="B236" s="253"/>
    </row>
    <row r="237" ht="21" hidden="1" customHeight="1" spans="1:2">
      <c r="A237" s="252" t="s">
        <v>194</v>
      </c>
      <c r="B237" s="253"/>
    </row>
    <row r="238" ht="21" hidden="1" customHeight="1" spans="1:2">
      <c r="A238" s="252" t="s">
        <v>1581</v>
      </c>
      <c r="B238" s="253"/>
    </row>
    <row r="239" ht="21" hidden="1" customHeight="1" spans="1:2">
      <c r="A239" s="252" t="s">
        <v>284</v>
      </c>
      <c r="B239" s="253"/>
    </row>
    <row r="240" ht="21" hidden="1" customHeight="1" spans="1:2">
      <c r="A240" s="252" t="s">
        <v>285</v>
      </c>
      <c r="B240" s="253"/>
    </row>
    <row r="241" ht="21" customHeight="1" spans="1:2">
      <c r="A241" s="252" t="s">
        <v>1582</v>
      </c>
      <c r="B241" s="253">
        <v>4.32</v>
      </c>
    </row>
    <row r="242" ht="21" hidden="1" customHeight="1" spans="1:2">
      <c r="A242" s="252" t="s">
        <v>286</v>
      </c>
      <c r="B242" s="253"/>
    </row>
    <row r="243" ht="21" hidden="1" customHeight="1" spans="1:2">
      <c r="A243" s="252" t="s">
        <v>161</v>
      </c>
      <c r="B243" s="253"/>
    </row>
    <row r="244" ht="21" hidden="1" customHeight="1" spans="1:2">
      <c r="A244" s="252" t="s">
        <v>287</v>
      </c>
      <c r="B244" s="253"/>
    </row>
    <row r="245" ht="21" hidden="1" customHeight="1" spans="1:2">
      <c r="A245" s="251" t="s">
        <v>288</v>
      </c>
      <c r="B245" s="253"/>
    </row>
    <row r="246" ht="21" hidden="1" customHeight="1" spans="1:2">
      <c r="A246" s="252" t="s">
        <v>289</v>
      </c>
      <c r="B246" s="253"/>
    </row>
    <row r="247" ht="21" hidden="1" customHeight="1" spans="1:2">
      <c r="A247" s="252" t="s">
        <v>288</v>
      </c>
      <c r="B247" s="253"/>
    </row>
    <row r="248" ht="21" hidden="1" customHeight="1" spans="1:2">
      <c r="A248" s="249" t="s">
        <v>77</v>
      </c>
      <c r="B248" s="253"/>
    </row>
    <row r="249" ht="21" hidden="1" customHeight="1" spans="1:2">
      <c r="A249" s="251" t="s">
        <v>290</v>
      </c>
      <c r="B249" s="253"/>
    </row>
    <row r="250" ht="21" hidden="1" customHeight="1" spans="1:2">
      <c r="A250" s="252" t="s">
        <v>152</v>
      </c>
      <c r="B250" s="253"/>
    </row>
    <row r="251" ht="21" hidden="1" customHeight="1" spans="1:2">
      <c r="A251" s="252" t="s">
        <v>153</v>
      </c>
      <c r="B251" s="253"/>
    </row>
    <row r="252" ht="21" hidden="1" customHeight="1" spans="1:2">
      <c r="A252" s="252" t="s">
        <v>154</v>
      </c>
      <c r="B252" s="253"/>
    </row>
    <row r="253" ht="21" hidden="1" customHeight="1" spans="1:2">
      <c r="A253" s="252" t="s">
        <v>260</v>
      </c>
      <c r="B253" s="253"/>
    </row>
    <row r="254" ht="21" hidden="1" customHeight="1" spans="1:2">
      <c r="A254" s="252" t="s">
        <v>161</v>
      </c>
      <c r="B254" s="253"/>
    </row>
    <row r="255" ht="21" hidden="1" customHeight="1" spans="1:2">
      <c r="A255" s="252" t="s">
        <v>291</v>
      </c>
      <c r="B255" s="253"/>
    </row>
    <row r="256" ht="21" hidden="1" customHeight="1" spans="1:2">
      <c r="A256" s="251" t="s">
        <v>292</v>
      </c>
      <c r="B256" s="253"/>
    </row>
    <row r="257" ht="21" hidden="1" customHeight="1" spans="1:2">
      <c r="A257" s="252" t="s">
        <v>293</v>
      </c>
      <c r="B257" s="253"/>
    </row>
    <row r="258" ht="21" hidden="1" customHeight="1" spans="1:2">
      <c r="A258" s="252" t="s">
        <v>294</v>
      </c>
      <c r="B258" s="253"/>
    </row>
    <row r="259" ht="21" hidden="1" customHeight="1" spans="1:2">
      <c r="A259" s="251" t="s">
        <v>295</v>
      </c>
      <c r="B259" s="253"/>
    </row>
    <row r="260" ht="21" hidden="1" customHeight="1" spans="1:2">
      <c r="A260" s="252" t="s">
        <v>296</v>
      </c>
      <c r="B260" s="253"/>
    </row>
    <row r="261" ht="21" hidden="1" customHeight="1" spans="1:2">
      <c r="A261" s="252" t="s">
        <v>295</v>
      </c>
      <c r="B261" s="253"/>
    </row>
    <row r="262" ht="21" hidden="1" customHeight="1" spans="1:2">
      <c r="A262" s="251" t="s">
        <v>297</v>
      </c>
      <c r="B262" s="253"/>
    </row>
    <row r="263" ht="21" hidden="1" customHeight="1" spans="1:2">
      <c r="A263" s="252" t="s">
        <v>298</v>
      </c>
      <c r="B263" s="253"/>
    </row>
    <row r="264" ht="21" hidden="1" customHeight="1" spans="1:2">
      <c r="A264" s="252" t="s">
        <v>299</v>
      </c>
      <c r="B264" s="253"/>
    </row>
    <row r="265" ht="21" hidden="1" customHeight="1" spans="1:2">
      <c r="A265" s="252" t="s">
        <v>300</v>
      </c>
      <c r="B265" s="253"/>
    </row>
    <row r="266" ht="21" hidden="1" customHeight="1" spans="1:2">
      <c r="A266" s="252" t="s">
        <v>301</v>
      </c>
      <c r="B266" s="253"/>
    </row>
    <row r="267" ht="21" hidden="1" customHeight="1" spans="1:2">
      <c r="A267" s="252" t="s">
        <v>302</v>
      </c>
      <c r="B267" s="253"/>
    </row>
    <row r="268" ht="21" hidden="1" customHeight="1" spans="1:2">
      <c r="A268" s="251" t="s">
        <v>303</v>
      </c>
      <c r="B268" s="253"/>
    </row>
    <row r="269" ht="21" hidden="1" customHeight="1" spans="1:2">
      <c r="A269" s="252" t="s">
        <v>304</v>
      </c>
      <c r="B269" s="253"/>
    </row>
    <row r="270" ht="21" hidden="1" customHeight="1" spans="1:2">
      <c r="A270" s="252" t="s">
        <v>305</v>
      </c>
      <c r="B270" s="253"/>
    </row>
    <row r="271" ht="21" hidden="1" customHeight="1" spans="1:2">
      <c r="A271" s="252" t="s">
        <v>306</v>
      </c>
      <c r="B271" s="253"/>
    </row>
    <row r="272" ht="21" hidden="1" customHeight="1" spans="1:2">
      <c r="A272" s="251" t="s">
        <v>307</v>
      </c>
      <c r="B272" s="253"/>
    </row>
    <row r="273" ht="21" hidden="1" customHeight="1" spans="1:2">
      <c r="A273" s="252" t="s">
        <v>307</v>
      </c>
      <c r="B273" s="253"/>
    </row>
    <row r="274" ht="21" hidden="1" customHeight="1" spans="1:2">
      <c r="A274" s="251" t="s">
        <v>308</v>
      </c>
      <c r="B274" s="253"/>
    </row>
    <row r="275" ht="21" hidden="1" customHeight="1" spans="1:2">
      <c r="A275" s="252" t="s">
        <v>309</v>
      </c>
      <c r="B275" s="253"/>
    </row>
    <row r="276" ht="21" hidden="1" customHeight="1" spans="1:2">
      <c r="A276" s="252" t="s">
        <v>310</v>
      </c>
      <c r="B276" s="253"/>
    </row>
    <row r="277" ht="21" hidden="1" customHeight="1" spans="1:2">
      <c r="A277" s="252" t="s">
        <v>311</v>
      </c>
      <c r="B277" s="253"/>
    </row>
    <row r="278" ht="21" hidden="1" customHeight="1" spans="1:2">
      <c r="A278" s="252" t="s">
        <v>56</v>
      </c>
      <c r="B278" s="253"/>
    </row>
    <row r="279" ht="21" hidden="1" customHeight="1" spans="1:2">
      <c r="A279" s="251" t="s">
        <v>312</v>
      </c>
      <c r="B279" s="253"/>
    </row>
    <row r="280" ht="21" hidden="1" customHeight="1" spans="1:2">
      <c r="A280" s="252" t="s">
        <v>152</v>
      </c>
      <c r="B280" s="253"/>
    </row>
    <row r="281" ht="21" hidden="1" customHeight="1" spans="1:2">
      <c r="A281" s="252" t="s">
        <v>153</v>
      </c>
      <c r="B281" s="253"/>
    </row>
    <row r="282" ht="21" hidden="1" customHeight="1" spans="1:2">
      <c r="A282" s="252" t="s">
        <v>154</v>
      </c>
      <c r="B282" s="253"/>
    </row>
    <row r="283" ht="21" hidden="1" customHeight="1" spans="1:2">
      <c r="A283" s="252" t="s">
        <v>161</v>
      </c>
      <c r="B283" s="253"/>
    </row>
    <row r="284" ht="21" hidden="1" customHeight="1" spans="1:2">
      <c r="A284" s="252" t="s">
        <v>313</v>
      </c>
      <c r="B284" s="253"/>
    </row>
    <row r="285" ht="21" hidden="1" customHeight="1" spans="1:2">
      <c r="A285" s="251" t="s">
        <v>314</v>
      </c>
      <c r="B285" s="253"/>
    </row>
    <row r="286" ht="21" hidden="1" customHeight="1" spans="1:2">
      <c r="A286" s="252" t="s">
        <v>314</v>
      </c>
      <c r="B286" s="253"/>
    </row>
    <row r="287" ht="21" customHeight="1" spans="1:2">
      <c r="A287" s="249" t="s">
        <v>79</v>
      </c>
      <c r="B287" s="253">
        <f>SUM(B288)</f>
        <v>3</v>
      </c>
    </row>
    <row r="288" ht="21" customHeight="1" spans="1:2">
      <c r="A288" s="249" t="s">
        <v>1583</v>
      </c>
      <c r="B288" s="253">
        <v>3</v>
      </c>
    </row>
    <row r="289" ht="21" hidden="1" customHeight="1" spans="1:2">
      <c r="A289" s="249" t="s">
        <v>81</v>
      </c>
      <c r="B289" s="253"/>
    </row>
    <row r="290" ht="21" hidden="1" customHeight="1" spans="1:2">
      <c r="A290" s="251" t="s">
        <v>315</v>
      </c>
      <c r="B290" s="253"/>
    </row>
    <row r="291" ht="21" hidden="1" customHeight="1" spans="1:2">
      <c r="A291" s="252" t="s">
        <v>152</v>
      </c>
      <c r="B291" s="253"/>
    </row>
    <row r="292" ht="21" hidden="1" customHeight="1" spans="1:2">
      <c r="A292" s="252" t="s">
        <v>153</v>
      </c>
      <c r="B292" s="253"/>
    </row>
    <row r="293" ht="21" hidden="1" customHeight="1" spans="1:2">
      <c r="A293" s="252" t="s">
        <v>154</v>
      </c>
      <c r="B293" s="253"/>
    </row>
    <row r="294" ht="21" hidden="1" customHeight="1" spans="1:2">
      <c r="A294" s="252" t="s">
        <v>194</v>
      </c>
      <c r="B294" s="253"/>
    </row>
    <row r="295" ht="21" hidden="1" customHeight="1" spans="1:2">
      <c r="A295" s="252" t="s">
        <v>316</v>
      </c>
      <c r="B295" s="253"/>
    </row>
    <row r="296" ht="21" hidden="1" customHeight="1" spans="1:2">
      <c r="A296" s="252" t="s">
        <v>317</v>
      </c>
      <c r="B296" s="253"/>
    </row>
    <row r="297" ht="21" hidden="1" customHeight="1" spans="1:2">
      <c r="A297" s="252" t="s">
        <v>161</v>
      </c>
      <c r="B297" s="253"/>
    </row>
    <row r="298" ht="21" hidden="1" customHeight="1" spans="1:2">
      <c r="A298" s="252" t="s">
        <v>318</v>
      </c>
      <c r="B298" s="253"/>
    </row>
    <row r="299" ht="21" hidden="1" customHeight="1" spans="1:2">
      <c r="A299" s="251" t="s">
        <v>319</v>
      </c>
      <c r="B299" s="253"/>
    </row>
    <row r="300" ht="21" hidden="1" customHeight="1" spans="1:2">
      <c r="A300" s="252" t="s">
        <v>152</v>
      </c>
      <c r="B300" s="253"/>
    </row>
    <row r="301" ht="21" hidden="1" customHeight="1" spans="1:2">
      <c r="A301" s="252" t="s">
        <v>153</v>
      </c>
      <c r="B301" s="253"/>
    </row>
    <row r="302" ht="21" hidden="1" customHeight="1" spans="1:2">
      <c r="A302" s="252" t="s">
        <v>154</v>
      </c>
      <c r="B302" s="253"/>
    </row>
    <row r="303" ht="21" hidden="1" customHeight="1" spans="1:2">
      <c r="A303" s="252" t="s">
        <v>320</v>
      </c>
      <c r="B303" s="253"/>
    </row>
    <row r="304" ht="21" hidden="1" customHeight="1" spans="1:2">
      <c r="A304" s="252" t="s">
        <v>321</v>
      </c>
      <c r="B304" s="253"/>
    </row>
    <row r="305" ht="21" hidden="1" customHeight="1" spans="1:2">
      <c r="A305" s="252" t="s">
        <v>161</v>
      </c>
      <c r="B305" s="253"/>
    </row>
    <row r="306" ht="21" hidden="1" customHeight="1" spans="1:2">
      <c r="A306" s="252" t="s">
        <v>322</v>
      </c>
      <c r="B306" s="253"/>
    </row>
    <row r="307" ht="21" hidden="1" customHeight="1" spans="1:2">
      <c r="A307" s="251" t="s">
        <v>323</v>
      </c>
      <c r="B307" s="253"/>
    </row>
    <row r="308" ht="21" hidden="1" customHeight="1" spans="1:2">
      <c r="A308" s="252" t="s">
        <v>152</v>
      </c>
      <c r="B308" s="253"/>
    </row>
    <row r="309" ht="21" hidden="1" customHeight="1" spans="1:2">
      <c r="A309" s="252" t="s">
        <v>153</v>
      </c>
      <c r="B309" s="253"/>
    </row>
    <row r="310" ht="21" hidden="1" customHeight="1" spans="1:2">
      <c r="A310" s="252" t="s">
        <v>154</v>
      </c>
      <c r="B310" s="253"/>
    </row>
    <row r="311" ht="21" hidden="1" customHeight="1" spans="1:2">
      <c r="A311" s="252" t="s">
        <v>324</v>
      </c>
      <c r="B311" s="253"/>
    </row>
    <row r="312" ht="21" hidden="1" customHeight="1" spans="1:2">
      <c r="A312" s="252" t="s">
        <v>325</v>
      </c>
      <c r="B312" s="253"/>
    </row>
    <row r="313" ht="21" hidden="1" customHeight="1" spans="1:2">
      <c r="A313" s="252" t="s">
        <v>326</v>
      </c>
      <c r="B313" s="253"/>
    </row>
    <row r="314" ht="21" hidden="1" customHeight="1" spans="1:2">
      <c r="A314" s="252" t="s">
        <v>161</v>
      </c>
      <c r="B314" s="253"/>
    </row>
    <row r="315" ht="21" hidden="1" customHeight="1" spans="1:2">
      <c r="A315" s="252" t="s">
        <v>327</v>
      </c>
      <c r="B315" s="253"/>
    </row>
    <row r="316" ht="21" hidden="1" customHeight="1" spans="1:2">
      <c r="A316" s="251" t="s">
        <v>328</v>
      </c>
      <c r="B316" s="253"/>
    </row>
    <row r="317" ht="21" hidden="1" customHeight="1" spans="1:2">
      <c r="A317" s="252" t="s">
        <v>152</v>
      </c>
      <c r="B317" s="253"/>
    </row>
    <row r="318" ht="21" hidden="1" customHeight="1" spans="1:2">
      <c r="A318" s="252" t="s">
        <v>153</v>
      </c>
      <c r="B318" s="253"/>
    </row>
    <row r="319" ht="21" hidden="1" customHeight="1" spans="1:2">
      <c r="A319" s="252" t="s">
        <v>154</v>
      </c>
      <c r="B319" s="253"/>
    </row>
    <row r="320" ht="21" hidden="1" customHeight="1" spans="1:2">
      <c r="A320" s="252" t="s">
        <v>329</v>
      </c>
      <c r="B320" s="253"/>
    </row>
    <row r="321" ht="21" hidden="1" customHeight="1" spans="1:2">
      <c r="A321" s="252" t="s">
        <v>330</v>
      </c>
      <c r="B321" s="253"/>
    </row>
    <row r="322" ht="21" hidden="1" customHeight="1" spans="1:2">
      <c r="A322" s="252" t="s">
        <v>331</v>
      </c>
      <c r="B322" s="253"/>
    </row>
    <row r="323" ht="21" hidden="1" customHeight="1" spans="1:2">
      <c r="A323" s="252" t="s">
        <v>332</v>
      </c>
      <c r="B323" s="253"/>
    </row>
    <row r="324" ht="21" hidden="1" customHeight="1" spans="1:2">
      <c r="A324" s="252" t="s">
        <v>333</v>
      </c>
      <c r="B324" s="253"/>
    </row>
    <row r="325" ht="21" hidden="1" customHeight="1" spans="1:2">
      <c r="A325" s="252" t="s">
        <v>334</v>
      </c>
      <c r="B325" s="253"/>
    </row>
    <row r="326" ht="21" hidden="1" customHeight="1" spans="1:2">
      <c r="A326" s="252" t="s">
        <v>335</v>
      </c>
      <c r="B326" s="253"/>
    </row>
    <row r="327" ht="21" hidden="1" customHeight="1" spans="1:2">
      <c r="A327" s="252" t="s">
        <v>336</v>
      </c>
      <c r="B327" s="253"/>
    </row>
    <row r="328" ht="21" hidden="1" customHeight="1" spans="1:2">
      <c r="A328" s="252" t="s">
        <v>337</v>
      </c>
      <c r="B328" s="253"/>
    </row>
    <row r="329" ht="21" hidden="1" customHeight="1" spans="1:2">
      <c r="A329" s="252" t="s">
        <v>194</v>
      </c>
      <c r="B329" s="253"/>
    </row>
    <row r="330" ht="21" hidden="1" customHeight="1" spans="1:2">
      <c r="A330" s="252" t="s">
        <v>161</v>
      </c>
      <c r="B330" s="253"/>
    </row>
    <row r="331" ht="21" hidden="1" customHeight="1" spans="1:2">
      <c r="A331" s="252" t="s">
        <v>338</v>
      </c>
      <c r="B331" s="253"/>
    </row>
    <row r="332" ht="21" hidden="1" customHeight="1" spans="1:2">
      <c r="A332" s="251" t="s">
        <v>339</v>
      </c>
      <c r="B332" s="253"/>
    </row>
    <row r="333" ht="21" hidden="1" customHeight="1" spans="1:2">
      <c r="A333" s="251" t="s">
        <v>340</v>
      </c>
      <c r="B333" s="253"/>
    </row>
    <row r="334" ht="21" hidden="1" customHeight="1" spans="1:2">
      <c r="A334" s="251" t="s">
        <v>341</v>
      </c>
      <c r="B334" s="253"/>
    </row>
    <row r="335" ht="21" hidden="1" customHeight="1" spans="1:2">
      <c r="A335" s="252" t="s">
        <v>341</v>
      </c>
      <c r="B335" s="253"/>
    </row>
    <row r="336" ht="21" hidden="1" customHeight="1" spans="1:2">
      <c r="A336" s="249" t="s">
        <v>83</v>
      </c>
      <c r="B336" s="253"/>
    </row>
    <row r="337" ht="21" hidden="1" customHeight="1" spans="1:2">
      <c r="A337" s="251" t="s">
        <v>342</v>
      </c>
      <c r="B337" s="253"/>
    </row>
    <row r="338" ht="21" hidden="1" customHeight="1" spans="1:2">
      <c r="A338" s="252" t="s">
        <v>152</v>
      </c>
      <c r="B338" s="253"/>
    </row>
    <row r="339" ht="21" hidden="1" customHeight="1" spans="1:2">
      <c r="A339" s="252" t="s">
        <v>153</v>
      </c>
      <c r="B339" s="253"/>
    </row>
    <row r="340" ht="21" hidden="1" customHeight="1" spans="1:2">
      <c r="A340" s="252" t="s">
        <v>154</v>
      </c>
      <c r="B340" s="253"/>
    </row>
    <row r="341" ht="21" hidden="1" customHeight="1" spans="1:2">
      <c r="A341" s="252" t="s">
        <v>343</v>
      </c>
      <c r="B341" s="253"/>
    </row>
    <row r="342" ht="21" hidden="1" customHeight="1" spans="1:2">
      <c r="A342" s="251" t="s">
        <v>344</v>
      </c>
      <c r="B342" s="253"/>
    </row>
    <row r="343" ht="21" hidden="1" customHeight="1" spans="1:2">
      <c r="A343" s="252" t="s">
        <v>345</v>
      </c>
      <c r="B343" s="253"/>
    </row>
    <row r="344" ht="21" hidden="1" customHeight="1" spans="1:2">
      <c r="A344" s="252" t="s">
        <v>346</v>
      </c>
      <c r="B344" s="253"/>
    </row>
    <row r="345" ht="21" hidden="1" customHeight="1" spans="1:2">
      <c r="A345" s="252" t="s">
        <v>347</v>
      </c>
      <c r="B345" s="253"/>
    </row>
    <row r="346" ht="21" hidden="1" customHeight="1" spans="1:2">
      <c r="A346" s="252" t="s">
        <v>348</v>
      </c>
      <c r="B346" s="253"/>
    </row>
    <row r="347" ht="21" hidden="1" customHeight="1" spans="1:2">
      <c r="A347" s="252" t="s">
        <v>349</v>
      </c>
      <c r="B347" s="253"/>
    </row>
    <row r="348" ht="21" hidden="1" customHeight="1" spans="1:2">
      <c r="A348" s="252" t="s">
        <v>350</v>
      </c>
      <c r="B348" s="253"/>
    </row>
    <row r="349" ht="21" hidden="1" customHeight="1" spans="1:2">
      <c r="A349" s="252" t="s">
        <v>351</v>
      </c>
      <c r="B349" s="253"/>
    </row>
    <row r="350" ht="21" hidden="1" customHeight="1" spans="1:2">
      <c r="A350" s="252" t="s">
        <v>352</v>
      </c>
      <c r="B350" s="253"/>
    </row>
    <row r="351" ht="21" hidden="1" customHeight="1" spans="1:2">
      <c r="A351" s="251" t="s">
        <v>353</v>
      </c>
      <c r="B351" s="253"/>
    </row>
    <row r="352" ht="21" hidden="1" customHeight="1" spans="1:2">
      <c r="A352" s="252" t="s">
        <v>354</v>
      </c>
      <c r="B352" s="253"/>
    </row>
    <row r="353" ht="21" hidden="1" customHeight="1" spans="1:2">
      <c r="A353" s="252" t="s">
        <v>1584</v>
      </c>
      <c r="B353" s="253"/>
    </row>
    <row r="354" ht="21" hidden="1" customHeight="1" spans="1:2">
      <c r="A354" s="252" t="s">
        <v>356</v>
      </c>
      <c r="B354" s="253"/>
    </row>
    <row r="355" ht="21" hidden="1" customHeight="1" spans="1:2">
      <c r="A355" s="252" t="s">
        <v>358</v>
      </c>
      <c r="B355" s="253"/>
    </row>
    <row r="356" ht="21" hidden="1" customHeight="1" spans="1:2">
      <c r="A356" s="252" t="s">
        <v>359</v>
      </c>
      <c r="B356" s="253"/>
    </row>
    <row r="357" ht="21" hidden="1" customHeight="1" spans="1:2">
      <c r="A357" s="251" t="s">
        <v>360</v>
      </c>
      <c r="B357" s="253"/>
    </row>
    <row r="358" ht="21" hidden="1" customHeight="1" spans="1:2">
      <c r="A358" s="252" t="s">
        <v>361</v>
      </c>
      <c r="B358" s="253"/>
    </row>
    <row r="359" ht="21" hidden="1" customHeight="1" spans="1:2">
      <c r="A359" s="252" t="s">
        <v>362</v>
      </c>
      <c r="B359" s="253"/>
    </row>
    <row r="360" ht="21" hidden="1" customHeight="1" spans="1:2">
      <c r="A360" s="252" t="s">
        <v>363</v>
      </c>
      <c r="B360" s="253"/>
    </row>
    <row r="361" ht="21" hidden="1" customHeight="1" spans="1:2">
      <c r="A361" s="252" t="s">
        <v>364</v>
      </c>
      <c r="B361" s="253"/>
    </row>
    <row r="362" ht="21" hidden="1" customHeight="1" spans="1:2">
      <c r="A362" s="252" t="s">
        <v>365</v>
      </c>
      <c r="B362" s="253"/>
    </row>
    <row r="363" ht="21" hidden="1" customHeight="1" spans="1:2">
      <c r="A363" s="251" t="s">
        <v>366</v>
      </c>
      <c r="B363" s="253"/>
    </row>
    <row r="364" ht="21" hidden="1" customHeight="1" spans="1:2">
      <c r="A364" s="252" t="s">
        <v>367</v>
      </c>
      <c r="B364" s="253"/>
    </row>
    <row r="365" ht="21" hidden="1" customHeight="1" spans="1:2">
      <c r="A365" s="252" t="s">
        <v>368</v>
      </c>
      <c r="B365" s="253"/>
    </row>
    <row r="366" ht="21" hidden="1" customHeight="1" spans="1:2">
      <c r="A366" s="252" t="s">
        <v>369</v>
      </c>
      <c r="B366" s="253"/>
    </row>
    <row r="367" ht="21" hidden="1" customHeight="1" spans="1:2">
      <c r="A367" s="251" t="s">
        <v>370</v>
      </c>
      <c r="B367" s="253"/>
    </row>
    <row r="368" ht="21" hidden="1" customHeight="1" spans="1:2">
      <c r="A368" s="252" t="s">
        <v>371</v>
      </c>
      <c r="B368" s="253"/>
    </row>
    <row r="369" ht="21" hidden="1" customHeight="1" spans="1:2">
      <c r="A369" s="252" t="s">
        <v>372</v>
      </c>
      <c r="B369" s="253"/>
    </row>
    <row r="370" ht="21" hidden="1" customHeight="1" spans="1:2">
      <c r="A370" s="252" t="s">
        <v>373</v>
      </c>
      <c r="B370" s="253"/>
    </row>
    <row r="371" ht="21" hidden="1" customHeight="1" spans="1:2">
      <c r="A371" s="251" t="s">
        <v>374</v>
      </c>
      <c r="B371" s="253"/>
    </row>
    <row r="372" ht="21" hidden="1" customHeight="1" spans="1:2">
      <c r="A372" s="252" t="s">
        <v>375</v>
      </c>
      <c r="B372" s="253"/>
    </row>
    <row r="373" ht="21" hidden="1" customHeight="1" spans="1:2">
      <c r="A373" s="252" t="s">
        <v>376</v>
      </c>
      <c r="B373" s="253"/>
    </row>
    <row r="374" ht="21" hidden="1" customHeight="1" spans="1:2">
      <c r="A374" s="252" t="s">
        <v>377</v>
      </c>
      <c r="B374" s="253"/>
    </row>
    <row r="375" ht="21" hidden="1" customHeight="1" spans="1:2">
      <c r="A375" s="251" t="s">
        <v>378</v>
      </c>
      <c r="B375" s="253"/>
    </row>
    <row r="376" ht="21" hidden="1" customHeight="1" spans="1:2">
      <c r="A376" s="252" t="s">
        <v>379</v>
      </c>
      <c r="B376" s="253"/>
    </row>
    <row r="377" ht="21" hidden="1" customHeight="1" spans="1:2">
      <c r="A377" s="252" t="s">
        <v>380</v>
      </c>
      <c r="B377" s="253"/>
    </row>
    <row r="378" ht="21" hidden="1" customHeight="1" spans="1:2">
      <c r="A378" s="252" t="s">
        <v>381</v>
      </c>
      <c r="B378" s="253"/>
    </row>
    <row r="379" ht="21" hidden="1" customHeight="1" spans="1:2">
      <c r="A379" s="252" t="s">
        <v>382</v>
      </c>
      <c r="B379" s="253"/>
    </row>
    <row r="380" ht="21" hidden="1" customHeight="1" spans="1:2">
      <c r="A380" s="252" t="s">
        <v>383</v>
      </c>
      <c r="B380" s="253"/>
    </row>
    <row r="381" ht="21" hidden="1" customHeight="1" spans="1:2">
      <c r="A381" s="251" t="s">
        <v>384</v>
      </c>
      <c r="B381" s="253"/>
    </row>
    <row r="382" ht="21" hidden="1" customHeight="1" spans="1:2">
      <c r="A382" s="252" t="s">
        <v>385</v>
      </c>
      <c r="B382" s="253"/>
    </row>
    <row r="383" ht="21" hidden="1" customHeight="1" spans="1:2">
      <c r="A383" s="252" t="s">
        <v>386</v>
      </c>
      <c r="B383" s="253"/>
    </row>
    <row r="384" ht="21" hidden="1" customHeight="1" spans="1:2">
      <c r="A384" s="252" t="s">
        <v>387</v>
      </c>
      <c r="B384" s="253"/>
    </row>
    <row r="385" ht="21" hidden="1" customHeight="1" spans="1:2">
      <c r="A385" s="252" t="s">
        <v>388</v>
      </c>
      <c r="B385" s="253"/>
    </row>
    <row r="386" ht="21" hidden="1" customHeight="1" spans="1:2">
      <c r="A386" s="252" t="s">
        <v>389</v>
      </c>
      <c r="B386" s="253"/>
    </row>
    <row r="387" ht="21" hidden="1" customHeight="1" spans="1:2">
      <c r="A387" s="252" t="s">
        <v>390</v>
      </c>
      <c r="B387" s="253"/>
    </row>
    <row r="388" ht="21" hidden="1" customHeight="1" spans="1:2">
      <c r="A388" s="251" t="s">
        <v>391</v>
      </c>
      <c r="B388" s="253"/>
    </row>
    <row r="389" ht="21" hidden="1" customHeight="1" spans="1:2">
      <c r="A389" s="252" t="s">
        <v>391</v>
      </c>
      <c r="B389" s="253"/>
    </row>
    <row r="390" ht="21" hidden="1" customHeight="1" spans="1:2">
      <c r="A390" s="249" t="s">
        <v>85</v>
      </c>
      <c r="B390" s="253"/>
    </row>
    <row r="391" ht="21" hidden="1" customHeight="1" spans="1:2">
      <c r="A391" s="251" t="s">
        <v>392</v>
      </c>
      <c r="B391" s="253"/>
    </row>
    <row r="392" ht="21" hidden="1" customHeight="1" spans="1:2">
      <c r="A392" s="252" t="s">
        <v>152</v>
      </c>
      <c r="B392" s="253"/>
    </row>
    <row r="393" ht="21" hidden="1" customHeight="1" spans="1:2">
      <c r="A393" s="252" t="s">
        <v>153</v>
      </c>
      <c r="B393" s="253"/>
    </row>
    <row r="394" ht="21" hidden="1" customHeight="1" spans="1:2">
      <c r="A394" s="252" t="s">
        <v>154</v>
      </c>
      <c r="B394" s="253"/>
    </row>
    <row r="395" ht="21" hidden="1" customHeight="1" spans="1:2">
      <c r="A395" s="252" t="s">
        <v>393</v>
      </c>
      <c r="B395" s="253"/>
    </row>
    <row r="396" ht="21" hidden="1" customHeight="1" spans="1:2">
      <c r="A396" s="251" t="s">
        <v>394</v>
      </c>
      <c r="B396" s="253"/>
    </row>
    <row r="397" ht="21" hidden="1" customHeight="1" spans="1:2">
      <c r="A397" s="252" t="s">
        <v>395</v>
      </c>
      <c r="B397" s="253"/>
    </row>
    <row r="398" ht="21" hidden="1" customHeight="1" spans="1:2">
      <c r="A398" s="252" t="s">
        <v>397</v>
      </c>
      <c r="B398" s="253"/>
    </row>
    <row r="399" ht="21" hidden="1" customHeight="1" spans="1:2">
      <c r="A399" s="252" t="s">
        <v>398</v>
      </c>
      <c r="B399" s="253"/>
    </row>
    <row r="400" ht="21" hidden="1" customHeight="1" spans="1:2">
      <c r="A400" s="252" t="s">
        <v>399</v>
      </c>
      <c r="B400" s="253"/>
    </row>
    <row r="401" ht="21" hidden="1" customHeight="1" spans="1:2">
      <c r="A401" s="252" t="s">
        <v>400</v>
      </c>
      <c r="B401" s="253"/>
    </row>
    <row r="402" ht="21" hidden="1" customHeight="1" spans="1:2">
      <c r="A402" s="252" t="s">
        <v>401</v>
      </c>
      <c r="B402" s="253"/>
    </row>
    <row r="403" ht="21" hidden="1" customHeight="1" spans="1:2">
      <c r="A403" s="252" t="s">
        <v>402</v>
      </c>
      <c r="B403" s="253"/>
    </row>
    <row r="404" ht="21" hidden="1" customHeight="1" spans="1:2">
      <c r="A404" s="251" t="s">
        <v>403</v>
      </c>
      <c r="B404" s="253"/>
    </row>
    <row r="405" ht="21" hidden="1" customHeight="1" spans="1:2">
      <c r="A405" s="252" t="s">
        <v>395</v>
      </c>
      <c r="B405" s="253"/>
    </row>
    <row r="406" ht="21" hidden="1" customHeight="1" spans="1:2">
      <c r="A406" s="252" t="s">
        <v>404</v>
      </c>
      <c r="B406" s="253"/>
    </row>
    <row r="407" ht="21" hidden="1" customHeight="1" spans="1:2">
      <c r="A407" s="252" t="s">
        <v>405</v>
      </c>
      <c r="B407" s="253"/>
    </row>
    <row r="408" ht="21" hidden="1" customHeight="1" spans="1:2">
      <c r="A408" s="252" t="s">
        <v>406</v>
      </c>
      <c r="B408" s="253"/>
    </row>
    <row r="409" ht="21" hidden="1" customHeight="1" spans="1:2">
      <c r="A409" s="252" t="s">
        <v>407</v>
      </c>
      <c r="B409" s="253"/>
    </row>
    <row r="410" ht="21" hidden="1" customHeight="1" spans="1:2">
      <c r="A410" s="251" t="s">
        <v>408</v>
      </c>
      <c r="B410" s="253"/>
    </row>
    <row r="411" ht="21" hidden="1" customHeight="1" spans="1:2">
      <c r="A411" s="252" t="s">
        <v>395</v>
      </c>
      <c r="B411" s="253"/>
    </row>
    <row r="412" ht="21" hidden="1" customHeight="1" spans="1:2">
      <c r="A412" s="252" t="s">
        <v>411</v>
      </c>
      <c r="B412" s="253"/>
    </row>
    <row r="413" ht="21" hidden="1" customHeight="1" spans="1:2">
      <c r="A413" s="252" t="s">
        <v>412</v>
      </c>
      <c r="B413" s="253"/>
    </row>
    <row r="414" ht="21" hidden="1" customHeight="1" spans="1:2">
      <c r="A414" s="251" t="s">
        <v>413</v>
      </c>
      <c r="B414" s="253"/>
    </row>
    <row r="415" ht="21" hidden="1" customHeight="1" spans="1:2">
      <c r="A415" s="252" t="s">
        <v>395</v>
      </c>
      <c r="B415" s="253"/>
    </row>
    <row r="416" ht="21" hidden="1" customHeight="1" spans="1:2">
      <c r="A416" s="252" t="s">
        <v>414</v>
      </c>
      <c r="B416" s="253"/>
    </row>
    <row r="417" ht="21" hidden="1" customHeight="1" spans="1:2">
      <c r="A417" s="252" t="s">
        <v>415</v>
      </c>
      <c r="B417" s="253"/>
    </row>
    <row r="418" ht="21" hidden="1" customHeight="1" spans="1:2">
      <c r="A418" s="252" t="s">
        <v>416</v>
      </c>
      <c r="B418" s="253"/>
    </row>
    <row r="419" ht="21" hidden="1" customHeight="1" spans="1:2">
      <c r="A419" s="251" t="s">
        <v>417</v>
      </c>
      <c r="B419" s="253"/>
    </row>
    <row r="420" ht="21" hidden="1" customHeight="1" spans="1:2">
      <c r="A420" s="252" t="s">
        <v>418</v>
      </c>
      <c r="B420" s="253"/>
    </row>
    <row r="421" ht="21" hidden="1" customHeight="1" spans="1:2">
      <c r="A421" s="252" t="s">
        <v>419</v>
      </c>
      <c r="B421" s="253"/>
    </row>
    <row r="422" ht="21" hidden="1" customHeight="1" spans="1:2">
      <c r="A422" s="252" t="s">
        <v>420</v>
      </c>
      <c r="B422" s="253"/>
    </row>
    <row r="423" ht="21" hidden="1" customHeight="1" spans="1:2">
      <c r="A423" s="252" t="s">
        <v>421</v>
      </c>
      <c r="B423" s="253"/>
    </row>
    <row r="424" ht="21" hidden="1" customHeight="1" spans="1:2">
      <c r="A424" s="251" t="s">
        <v>422</v>
      </c>
      <c r="B424" s="253"/>
    </row>
    <row r="425" ht="21" hidden="1" customHeight="1" spans="1:2">
      <c r="A425" s="252" t="s">
        <v>395</v>
      </c>
      <c r="B425" s="253"/>
    </row>
    <row r="426" ht="21" hidden="1" customHeight="1" spans="1:2">
      <c r="A426" s="252" t="s">
        <v>423</v>
      </c>
      <c r="B426" s="253"/>
    </row>
    <row r="427" ht="21" hidden="1" customHeight="1" spans="1:2">
      <c r="A427" s="252" t="s">
        <v>424</v>
      </c>
      <c r="B427" s="253"/>
    </row>
    <row r="428" ht="21" hidden="1" customHeight="1" spans="1:2">
      <c r="A428" s="252" t="s">
        <v>425</v>
      </c>
      <c r="B428" s="253"/>
    </row>
    <row r="429" ht="21" hidden="1" customHeight="1" spans="1:2">
      <c r="A429" s="252" t="s">
        <v>426</v>
      </c>
      <c r="B429" s="253"/>
    </row>
    <row r="430" ht="21" hidden="1" customHeight="1" spans="1:2">
      <c r="A430" s="252" t="s">
        <v>427</v>
      </c>
      <c r="B430" s="253"/>
    </row>
    <row r="431" ht="21" hidden="1" customHeight="1" spans="1:2">
      <c r="A431" s="251" t="s">
        <v>428</v>
      </c>
      <c r="B431" s="253"/>
    </row>
    <row r="432" ht="21" hidden="1" customHeight="1" spans="1:2">
      <c r="A432" s="252" t="s">
        <v>429</v>
      </c>
      <c r="B432" s="253"/>
    </row>
    <row r="433" ht="21" hidden="1" customHeight="1" spans="1:2">
      <c r="A433" s="252" t="s">
        <v>430</v>
      </c>
      <c r="B433" s="253"/>
    </row>
    <row r="434" ht="21" hidden="1" customHeight="1" spans="1:2">
      <c r="A434" s="252" t="s">
        <v>431</v>
      </c>
      <c r="B434" s="253"/>
    </row>
    <row r="435" ht="21" hidden="1" customHeight="1" spans="1:2">
      <c r="A435" s="251" t="s">
        <v>432</v>
      </c>
      <c r="B435" s="253"/>
    </row>
    <row r="436" ht="21" hidden="1" customHeight="1" spans="1:2">
      <c r="A436" s="252" t="s">
        <v>433</v>
      </c>
      <c r="B436" s="253"/>
    </row>
    <row r="437" ht="21" hidden="1" customHeight="1" spans="1:2">
      <c r="A437" s="252" t="s">
        <v>434</v>
      </c>
      <c r="B437" s="253"/>
    </row>
    <row r="438" ht="21" hidden="1" customHeight="1" spans="1:2">
      <c r="A438" s="251" t="s">
        <v>435</v>
      </c>
      <c r="B438" s="253"/>
    </row>
    <row r="439" ht="21" hidden="1" customHeight="1" spans="1:2">
      <c r="A439" s="252" t="s">
        <v>436</v>
      </c>
      <c r="B439" s="253"/>
    </row>
    <row r="440" ht="21" hidden="1" customHeight="1" spans="1:2">
      <c r="A440" s="252" t="s">
        <v>437</v>
      </c>
      <c r="B440" s="253"/>
    </row>
    <row r="441" ht="21" hidden="1" customHeight="1" spans="1:2">
      <c r="A441" s="252" t="s">
        <v>438</v>
      </c>
      <c r="B441" s="253"/>
    </row>
    <row r="442" ht="21" hidden="1" customHeight="1" spans="1:2">
      <c r="A442" s="252" t="s">
        <v>439</v>
      </c>
      <c r="B442" s="253"/>
    </row>
    <row r="443" ht="21" hidden="1" customHeight="1" spans="1:2">
      <c r="A443" s="252" t="s">
        <v>440</v>
      </c>
      <c r="B443" s="253"/>
    </row>
    <row r="444" ht="21" hidden="1" customHeight="1" spans="1:2">
      <c r="A444" s="252" t="s">
        <v>441</v>
      </c>
      <c r="B444" s="253"/>
    </row>
    <row r="445" ht="21" hidden="1" customHeight="1" spans="1:2">
      <c r="A445" s="251" t="s">
        <v>442</v>
      </c>
      <c r="B445" s="253"/>
    </row>
    <row r="446" ht="21" hidden="1" customHeight="1" spans="1:2">
      <c r="A446" s="252" t="s">
        <v>443</v>
      </c>
      <c r="B446" s="253"/>
    </row>
    <row r="447" ht="21" hidden="1" customHeight="1" spans="1:2">
      <c r="A447" s="252" t="s">
        <v>444</v>
      </c>
      <c r="B447" s="253"/>
    </row>
    <row r="448" ht="21" hidden="1" customHeight="1" spans="1:2">
      <c r="A448" s="252" t="s">
        <v>445</v>
      </c>
      <c r="B448" s="253"/>
    </row>
    <row r="449" ht="21" hidden="1" customHeight="1" spans="1:2">
      <c r="A449" s="252" t="s">
        <v>442</v>
      </c>
      <c r="B449" s="253"/>
    </row>
    <row r="450" ht="21" customHeight="1" spans="1:2">
      <c r="A450" s="249" t="s">
        <v>87</v>
      </c>
      <c r="B450" s="253">
        <f>B451+B467+B475+B486+B495+B500+B507+B513+B516</f>
        <v>193.09</v>
      </c>
    </row>
    <row r="451" ht="21" customHeight="1" spans="1:2">
      <c r="A451" s="251" t="s">
        <v>446</v>
      </c>
      <c r="B451" s="253">
        <f>SUM(B452:B466)</f>
        <v>193.09</v>
      </c>
    </row>
    <row r="452" ht="21" hidden="1" customHeight="1" spans="1:2">
      <c r="A452" s="252" t="s">
        <v>152</v>
      </c>
      <c r="B452" s="253"/>
    </row>
    <row r="453" ht="21" hidden="1" customHeight="1" spans="1:2">
      <c r="A453" s="252" t="s">
        <v>153</v>
      </c>
      <c r="B453" s="253"/>
    </row>
    <row r="454" ht="21" hidden="1" customHeight="1" spans="1:2">
      <c r="A454" s="252" t="s">
        <v>154</v>
      </c>
      <c r="B454" s="253"/>
    </row>
    <row r="455" ht="21" hidden="1" customHeight="1" spans="1:2">
      <c r="A455" s="252" t="s">
        <v>447</v>
      </c>
      <c r="B455" s="253"/>
    </row>
    <row r="456" ht="21" hidden="1" customHeight="1" spans="1:2">
      <c r="A456" s="252" t="s">
        <v>448</v>
      </c>
      <c r="B456" s="253"/>
    </row>
    <row r="457" ht="21" hidden="1" customHeight="1" spans="1:2">
      <c r="A457" s="252" t="s">
        <v>449</v>
      </c>
      <c r="B457" s="253"/>
    </row>
    <row r="458" ht="21" hidden="1" customHeight="1" spans="1:2">
      <c r="A458" s="252" t="s">
        <v>450</v>
      </c>
      <c r="B458" s="253"/>
    </row>
    <row r="459" ht="21" hidden="1" customHeight="1" spans="1:2">
      <c r="A459" s="252" t="s">
        <v>451</v>
      </c>
      <c r="B459" s="253"/>
    </row>
    <row r="460" ht="21" customHeight="1" spans="1:2">
      <c r="A460" s="252" t="s">
        <v>452</v>
      </c>
      <c r="B460" s="253">
        <v>78.94</v>
      </c>
    </row>
    <row r="461" ht="21" hidden="1" customHeight="1" spans="1:2">
      <c r="A461" s="252" t="s">
        <v>453</v>
      </c>
      <c r="B461" s="253"/>
    </row>
    <row r="462" ht="21" hidden="1" customHeight="1" spans="1:2">
      <c r="A462" s="252" t="s">
        <v>454</v>
      </c>
      <c r="B462" s="253"/>
    </row>
    <row r="463" ht="21" hidden="1" customHeight="1" spans="1:2">
      <c r="A463" s="252" t="s">
        <v>455</v>
      </c>
      <c r="B463" s="253"/>
    </row>
    <row r="464" ht="21" hidden="1" customHeight="1" spans="1:2">
      <c r="A464" s="252" t="s">
        <v>456</v>
      </c>
      <c r="B464" s="253"/>
    </row>
    <row r="465" ht="21" hidden="1" customHeight="1" spans="1:2">
      <c r="A465" s="252" t="s">
        <v>1585</v>
      </c>
      <c r="B465" s="253"/>
    </row>
    <row r="466" ht="21" customHeight="1" spans="1:2">
      <c r="A466" s="252" t="s">
        <v>458</v>
      </c>
      <c r="B466" s="253">
        <v>114.15</v>
      </c>
    </row>
    <row r="467" ht="21" hidden="1" customHeight="1" spans="1:2">
      <c r="A467" s="251" t="s">
        <v>459</v>
      </c>
      <c r="B467" s="253"/>
    </row>
    <row r="468" ht="21" hidden="1" customHeight="1" spans="1:2">
      <c r="A468" s="252" t="s">
        <v>152</v>
      </c>
      <c r="B468" s="253"/>
    </row>
    <row r="469" ht="21" hidden="1" customHeight="1" spans="1:2">
      <c r="A469" s="252" t="s">
        <v>153</v>
      </c>
      <c r="B469" s="253"/>
    </row>
    <row r="470" ht="21" hidden="1" customHeight="1" spans="1:2">
      <c r="A470" s="252" t="s">
        <v>154</v>
      </c>
      <c r="B470" s="253"/>
    </row>
    <row r="471" ht="21" hidden="1" customHeight="1" spans="1:2">
      <c r="A471" s="252" t="s">
        <v>460</v>
      </c>
      <c r="B471" s="253"/>
    </row>
    <row r="472" ht="21" hidden="1" customHeight="1" spans="1:2">
      <c r="A472" s="252" t="s">
        <v>461</v>
      </c>
      <c r="B472" s="253"/>
    </row>
    <row r="473" ht="21" hidden="1" customHeight="1" spans="1:2">
      <c r="A473" s="252" t="s">
        <v>462</v>
      </c>
      <c r="B473" s="253"/>
    </row>
    <row r="474" ht="21" hidden="1" customHeight="1" spans="1:2">
      <c r="A474" s="252" t="s">
        <v>463</v>
      </c>
      <c r="B474" s="253"/>
    </row>
    <row r="475" ht="21" hidden="1" customHeight="1" spans="1:2">
      <c r="A475" s="251" t="s">
        <v>464</v>
      </c>
      <c r="B475" s="253"/>
    </row>
    <row r="476" ht="21" hidden="1" customHeight="1" spans="1:2">
      <c r="A476" s="252" t="s">
        <v>152</v>
      </c>
      <c r="B476" s="253"/>
    </row>
    <row r="477" ht="21" hidden="1" customHeight="1" spans="1:2">
      <c r="A477" s="252" t="s">
        <v>153</v>
      </c>
      <c r="B477" s="253"/>
    </row>
    <row r="478" ht="21" hidden="1" customHeight="1" spans="1:2">
      <c r="A478" s="252" t="s">
        <v>154</v>
      </c>
      <c r="B478" s="253"/>
    </row>
    <row r="479" ht="21" hidden="1" customHeight="1" spans="1:2">
      <c r="A479" s="252" t="s">
        <v>465</v>
      </c>
      <c r="B479" s="253"/>
    </row>
    <row r="480" ht="21" hidden="1" customHeight="1" spans="1:2">
      <c r="A480" s="252" t="s">
        <v>466</v>
      </c>
      <c r="B480" s="253"/>
    </row>
    <row r="481" ht="21" hidden="1" customHeight="1" spans="1:2">
      <c r="A481" s="252" t="s">
        <v>467</v>
      </c>
      <c r="B481" s="253"/>
    </row>
    <row r="482" ht="21" hidden="1" customHeight="1" spans="1:2">
      <c r="A482" s="252" t="s">
        <v>468</v>
      </c>
      <c r="B482" s="253"/>
    </row>
    <row r="483" ht="21" hidden="1" customHeight="1" spans="1:2">
      <c r="A483" s="252" t="s">
        <v>469</v>
      </c>
      <c r="B483" s="253"/>
    </row>
    <row r="484" ht="21" hidden="1" customHeight="1" spans="1:2">
      <c r="A484" s="252" t="s">
        <v>470</v>
      </c>
      <c r="B484" s="253"/>
    </row>
    <row r="485" ht="21" hidden="1" customHeight="1" spans="1:2">
      <c r="A485" s="252" t="s">
        <v>471</v>
      </c>
      <c r="B485" s="253"/>
    </row>
    <row r="486" ht="21" hidden="1" customHeight="1" spans="1:2">
      <c r="A486" s="251" t="s">
        <v>472</v>
      </c>
      <c r="B486" s="253"/>
    </row>
    <row r="487" ht="21" hidden="1" customHeight="1" spans="1:2">
      <c r="A487" s="252" t="s">
        <v>152</v>
      </c>
      <c r="B487" s="253"/>
    </row>
    <row r="488" ht="21" hidden="1" customHeight="1" spans="1:2">
      <c r="A488" s="252" t="s">
        <v>153</v>
      </c>
      <c r="B488" s="253"/>
    </row>
    <row r="489" ht="21" hidden="1" customHeight="1" spans="1:2">
      <c r="A489" s="252" t="s">
        <v>154</v>
      </c>
      <c r="B489" s="253"/>
    </row>
    <row r="490" ht="21" hidden="1" customHeight="1" spans="1:2">
      <c r="A490" s="252" t="s">
        <v>473</v>
      </c>
      <c r="B490" s="253"/>
    </row>
    <row r="491" ht="21" hidden="1" customHeight="1" spans="1:2">
      <c r="A491" s="252" t="s">
        <v>474</v>
      </c>
      <c r="B491" s="253"/>
    </row>
    <row r="492" ht="21" hidden="1" customHeight="1" spans="1:2">
      <c r="A492" s="252" t="s">
        <v>475</v>
      </c>
      <c r="B492" s="253"/>
    </row>
    <row r="493" ht="21" hidden="1" customHeight="1" spans="1:2">
      <c r="A493" s="252" t="s">
        <v>476</v>
      </c>
      <c r="B493" s="253"/>
    </row>
    <row r="494" ht="21" hidden="1" customHeight="1" spans="1:2">
      <c r="A494" s="252" t="s">
        <v>477</v>
      </c>
      <c r="B494" s="253"/>
    </row>
    <row r="495" ht="21" hidden="1" customHeight="1" spans="1:2">
      <c r="A495" s="251" t="s">
        <v>478</v>
      </c>
      <c r="B495" s="253"/>
    </row>
    <row r="496" ht="21" hidden="1" customHeight="1" spans="1:2">
      <c r="A496" s="252" t="s">
        <v>479</v>
      </c>
      <c r="B496" s="253"/>
    </row>
    <row r="497" ht="21" hidden="1" customHeight="1" spans="1:2">
      <c r="A497" s="252" t="s">
        <v>480</v>
      </c>
      <c r="B497" s="253"/>
    </row>
    <row r="498" ht="21" hidden="1" customHeight="1" spans="1:2">
      <c r="A498" s="252" t="s">
        <v>481</v>
      </c>
      <c r="B498" s="253"/>
    </row>
    <row r="499" ht="21" hidden="1" customHeight="1" spans="1:2">
      <c r="A499" s="252" t="s">
        <v>482</v>
      </c>
      <c r="B499" s="253"/>
    </row>
    <row r="500" ht="21" hidden="1" customHeight="1" spans="1:2">
      <c r="A500" s="251" t="s">
        <v>483</v>
      </c>
      <c r="B500" s="253"/>
    </row>
    <row r="501" ht="21" hidden="1" customHeight="1" spans="1:2">
      <c r="A501" s="252" t="s">
        <v>152</v>
      </c>
      <c r="B501" s="253"/>
    </row>
    <row r="502" ht="21" hidden="1" customHeight="1" spans="1:2">
      <c r="A502" s="252" t="s">
        <v>153</v>
      </c>
      <c r="B502" s="253"/>
    </row>
    <row r="503" ht="21" hidden="1" customHeight="1" spans="1:2">
      <c r="A503" s="252" t="s">
        <v>154</v>
      </c>
      <c r="B503" s="253"/>
    </row>
    <row r="504" ht="21" hidden="1" customHeight="1" spans="1:2">
      <c r="A504" s="252" t="s">
        <v>484</v>
      </c>
      <c r="B504" s="253"/>
    </row>
    <row r="505" ht="21" hidden="1" customHeight="1" spans="1:2">
      <c r="A505" s="252" t="s">
        <v>485</v>
      </c>
      <c r="B505" s="253"/>
    </row>
    <row r="506" ht="21" hidden="1" customHeight="1" spans="1:2">
      <c r="A506" s="252" t="s">
        <v>486</v>
      </c>
      <c r="B506" s="253"/>
    </row>
    <row r="507" ht="21" hidden="1" customHeight="1" spans="1:2">
      <c r="A507" s="251" t="s">
        <v>487</v>
      </c>
      <c r="B507" s="253"/>
    </row>
    <row r="508" ht="21" hidden="1" customHeight="1" spans="1:2">
      <c r="A508" s="252" t="s">
        <v>488</v>
      </c>
      <c r="B508" s="253"/>
    </row>
    <row r="509" ht="21" hidden="1" customHeight="1" spans="1:2">
      <c r="A509" s="252" t="s">
        <v>489</v>
      </c>
      <c r="B509" s="253"/>
    </row>
    <row r="510" ht="21" hidden="1" customHeight="1" spans="1:2">
      <c r="A510" s="252" t="s">
        <v>490</v>
      </c>
      <c r="B510" s="253"/>
    </row>
    <row r="511" ht="21" hidden="1" customHeight="1" spans="1:2">
      <c r="A511" s="252" t="s">
        <v>491</v>
      </c>
      <c r="B511" s="253"/>
    </row>
    <row r="512" ht="21" hidden="1" customHeight="1" spans="1:2">
      <c r="A512" s="252" t="s">
        <v>492</v>
      </c>
      <c r="B512" s="253"/>
    </row>
    <row r="513" ht="21" hidden="1" customHeight="1" spans="1:2">
      <c r="A513" s="251" t="s">
        <v>493</v>
      </c>
      <c r="B513" s="253"/>
    </row>
    <row r="514" ht="21" hidden="1" customHeight="1" spans="1:2">
      <c r="A514" s="252" t="s">
        <v>494</v>
      </c>
      <c r="B514" s="253"/>
    </row>
    <row r="515" ht="21" hidden="1" customHeight="1" spans="1:2">
      <c r="A515" s="252" t="s">
        <v>495</v>
      </c>
      <c r="B515" s="253"/>
    </row>
    <row r="516" ht="21" hidden="1" customHeight="1" spans="1:2">
      <c r="A516" s="251" t="s">
        <v>1586</v>
      </c>
      <c r="B516" s="253"/>
    </row>
    <row r="517" ht="21" hidden="1" customHeight="1" spans="1:2">
      <c r="A517" s="252" t="s">
        <v>497</v>
      </c>
      <c r="B517" s="253"/>
    </row>
    <row r="518" ht="21" hidden="1" customHeight="1" spans="1:2">
      <c r="A518" s="252" t="s">
        <v>498</v>
      </c>
      <c r="B518" s="253"/>
    </row>
    <row r="519" ht="21" hidden="1" customHeight="1" spans="1:2">
      <c r="A519" s="252" t="s">
        <v>1586</v>
      </c>
      <c r="B519" s="253"/>
    </row>
    <row r="520" ht="21" customHeight="1" spans="1:2">
      <c r="A520" s="249" t="s">
        <v>89</v>
      </c>
      <c r="B520" s="253">
        <f>B521+B535+B543+B546+B554+B558+B568+B576+B583+B590+B599+B604+B607+B610+B613+B617+B621+B624+B627+B631+B636+B644+B647</f>
        <v>579.2</v>
      </c>
    </row>
    <row r="521" ht="21" customHeight="1" spans="1:2">
      <c r="A521" s="251" t="s">
        <v>499</v>
      </c>
      <c r="B521" s="253">
        <f>SUM(B522:B534)</f>
        <v>88.89</v>
      </c>
    </row>
    <row r="522" ht="21" hidden="1" customHeight="1" spans="1:2">
      <c r="A522" s="252" t="s">
        <v>152</v>
      </c>
      <c r="B522" s="253"/>
    </row>
    <row r="523" ht="21" hidden="1" customHeight="1" spans="1:2">
      <c r="A523" s="252" t="s">
        <v>153</v>
      </c>
      <c r="B523" s="253"/>
    </row>
    <row r="524" ht="21" hidden="1" customHeight="1" spans="1:2">
      <c r="A524" s="252" t="s">
        <v>154</v>
      </c>
      <c r="B524" s="253"/>
    </row>
    <row r="525" ht="21" hidden="1" customHeight="1" spans="1:2">
      <c r="A525" s="252" t="s">
        <v>500</v>
      </c>
      <c r="B525" s="253"/>
    </row>
    <row r="526" ht="21" hidden="1" customHeight="1" spans="1:2">
      <c r="A526" s="252" t="s">
        <v>501</v>
      </c>
      <c r="B526" s="253"/>
    </row>
    <row r="527" ht="21" customHeight="1" spans="1:2">
      <c r="A527" s="252" t="s">
        <v>502</v>
      </c>
      <c r="B527" s="253">
        <v>1</v>
      </c>
    </row>
    <row r="528" ht="21" hidden="1" customHeight="1" spans="1:2">
      <c r="A528" s="252" t="s">
        <v>503</v>
      </c>
      <c r="B528" s="253"/>
    </row>
    <row r="529" ht="21" hidden="1" customHeight="1" spans="1:2">
      <c r="A529" s="252" t="s">
        <v>194</v>
      </c>
      <c r="B529" s="253"/>
    </row>
    <row r="530" ht="21" customHeight="1" spans="1:2">
      <c r="A530" s="252" t="s">
        <v>504</v>
      </c>
      <c r="B530" s="253">
        <v>87.89</v>
      </c>
    </row>
    <row r="531" ht="21" hidden="1" customHeight="1" spans="1:2">
      <c r="A531" s="252" t="s">
        <v>505</v>
      </c>
      <c r="B531" s="253"/>
    </row>
    <row r="532" ht="21" hidden="1" customHeight="1" spans="1:2">
      <c r="A532" s="252" t="s">
        <v>506</v>
      </c>
      <c r="B532" s="253"/>
    </row>
    <row r="533" ht="21" hidden="1" customHeight="1" spans="1:2">
      <c r="A533" s="252" t="s">
        <v>507</v>
      </c>
      <c r="B533" s="253"/>
    </row>
    <row r="534" ht="21" hidden="1" customHeight="1" spans="1:2">
      <c r="A534" s="252" t="s">
        <v>508</v>
      </c>
      <c r="B534" s="253"/>
    </row>
    <row r="535" ht="21" customHeight="1" spans="1:2">
      <c r="A535" s="251" t="s">
        <v>509</v>
      </c>
      <c r="B535" s="253">
        <f>SUM(B536:B542)</f>
        <v>75.09</v>
      </c>
    </row>
    <row r="536" ht="21" hidden="1" customHeight="1" spans="1:2">
      <c r="A536" s="252" t="s">
        <v>152</v>
      </c>
      <c r="B536" s="253"/>
    </row>
    <row r="537" ht="21" hidden="1" customHeight="1" spans="1:2">
      <c r="A537" s="252" t="s">
        <v>153</v>
      </c>
      <c r="B537" s="253"/>
    </row>
    <row r="538" ht="21" hidden="1" customHeight="1" spans="1:2">
      <c r="A538" s="252" t="s">
        <v>154</v>
      </c>
      <c r="B538" s="253"/>
    </row>
    <row r="539" ht="21" hidden="1" customHeight="1" spans="1:2">
      <c r="A539" s="252" t="s">
        <v>1587</v>
      </c>
      <c r="B539" s="253"/>
    </row>
    <row r="540" ht="21" hidden="1" customHeight="1" spans="1:2">
      <c r="A540" s="252" t="s">
        <v>511</v>
      </c>
      <c r="B540" s="253"/>
    </row>
    <row r="541" ht="21" customHeight="1" spans="1:2">
      <c r="A541" s="252" t="s">
        <v>1588</v>
      </c>
      <c r="B541" s="253">
        <v>75.09</v>
      </c>
    </row>
    <row r="542" ht="21" hidden="1" customHeight="1" spans="1:2">
      <c r="A542" s="252" t="s">
        <v>513</v>
      </c>
      <c r="B542" s="253"/>
    </row>
    <row r="543" ht="21" hidden="1" customHeight="1" spans="1:2">
      <c r="A543" s="251" t="s">
        <v>514</v>
      </c>
      <c r="B543" s="253"/>
    </row>
    <row r="544" ht="21" hidden="1" customHeight="1" spans="1:2">
      <c r="A544" s="252" t="s">
        <v>515</v>
      </c>
      <c r="B544" s="253"/>
    </row>
    <row r="545" ht="21" hidden="1" customHeight="1" spans="1:2">
      <c r="A545" s="252" t="s">
        <v>516</v>
      </c>
      <c r="B545" s="253"/>
    </row>
    <row r="546" ht="21" customHeight="1" spans="1:2">
      <c r="A546" s="251" t="s">
        <v>1589</v>
      </c>
      <c r="B546" s="253">
        <f>SUM(B547:B553)</f>
        <v>289.1</v>
      </c>
    </row>
    <row r="547" ht="21" customHeight="1" spans="1:2">
      <c r="A547" s="252" t="s">
        <v>1590</v>
      </c>
      <c r="B547" s="253">
        <v>0.14</v>
      </c>
    </row>
    <row r="548" ht="21" hidden="1" customHeight="1" spans="1:2">
      <c r="A548" s="252" t="s">
        <v>519</v>
      </c>
      <c r="B548" s="253"/>
    </row>
    <row r="549" ht="21" hidden="1" customHeight="1" spans="1:2">
      <c r="A549" s="252" t="s">
        <v>520</v>
      </c>
      <c r="B549" s="253"/>
    </row>
    <row r="550" ht="21" customHeight="1" spans="1:2">
      <c r="A550" s="252" t="s">
        <v>522</v>
      </c>
      <c r="B550" s="253">
        <v>108.38</v>
      </c>
    </row>
    <row r="551" ht="21" customHeight="1" spans="1:2">
      <c r="A551" s="252" t="s">
        <v>523</v>
      </c>
      <c r="B551" s="253">
        <v>54.19</v>
      </c>
    </row>
    <row r="552" ht="21" hidden="1" customHeight="1" spans="1:2">
      <c r="A552" s="252" t="s">
        <v>524</v>
      </c>
      <c r="B552" s="253"/>
    </row>
    <row r="553" ht="21" customHeight="1" spans="1:2">
      <c r="A553" s="252" t="s">
        <v>525</v>
      </c>
      <c r="B553" s="253">
        <v>126.39</v>
      </c>
    </row>
    <row r="554" ht="21" hidden="1" customHeight="1" spans="1:2">
      <c r="A554" s="251" t="s">
        <v>526</v>
      </c>
      <c r="B554" s="253"/>
    </row>
    <row r="555" ht="21" hidden="1" customHeight="1" spans="1:2">
      <c r="A555" s="252" t="s">
        <v>527</v>
      </c>
      <c r="B555" s="253"/>
    </row>
    <row r="556" ht="21" hidden="1" customHeight="1" spans="1:2">
      <c r="A556" s="252" t="s">
        <v>528</v>
      </c>
      <c r="B556" s="253"/>
    </row>
    <row r="557" ht="21" hidden="1" customHeight="1" spans="1:2">
      <c r="A557" s="252" t="s">
        <v>529</v>
      </c>
      <c r="B557" s="253"/>
    </row>
    <row r="558" ht="21" hidden="1" customHeight="1" spans="1:2">
      <c r="A558" s="251" t="s">
        <v>530</v>
      </c>
      <c r="B558" s="253"/>
    </row>
    <row r="559" ht="21" hidden="1" customHeight="1" spans="1:2">
      <c r="A559" s="252" t="s">
        <v>531</v>
      </c>
      <c r="B559" s="253"/>
    </row>
    <row r="560" ht="21" hidden="1" customHeight="1" spans="1:2">
      <c r="A560" s="252" t="s">
        <v>532</v>
      </c>
      <c r="B560" s="253"/>
    </row>
    <row r="561" ht="21" hidden="1" customHeight="1" spans="1:2">
      <c r="A561" s="252" t="s">
        <v>533</v>
      </c>
      <c r="B561" s="253"/>
    </row>
    <row r="562" ht="21" hidden="1" customHeight="1" spans="1:2">
      <c r="A562" s="252" t="s">
        <v>534</v>
      </c>
      <c r="B562" s="253"/>
    </row>
    <row r="563" ht="21" hidden="1" customHeight="1" spans="1:2">
      <c r="A563" s="252" t="s">
        <v>535</v>
      </c>
      <c r="B563" s="253"/>
    </row>
    <row r="564" ht="21" hidden="1" customHeight="1" spans="1:2">
      <c r="A564" s="252" t="s">
        <v>536</v>
      </c>
      <c r="B564" s="253"/>
    </row>
    <row r="565" ht="21" hidden="1" customHeight="1" spans="1:2">
      <c r="A565" s="252" t="s">
        <v>537</v>
      </c>
      <c r="B565" s="253"/>
    </row>
    <row r="566" ht="21" hidden="1" customHeight="1" spans="1:2">
      <c r="A566" s="252" t="s">
        <v>538</v>
      </c>
      <c r="B566" s="253"/>
    </row>
    <row r="567" ht="21" hidden="1" customHeight="1" spans="1:2">
      <c r="A567" s="252" t="s">
        <v>539</v>
      </c>
      <c r="B567" s="253"/>
    </row>
    <row r="568" ht="21" customHeight="1" spans="1:2">
      <c r="A568" s="251" t="s">
        <v>540</v>
      </c>
      <c r="B568" s="253">
        <f>SUM(B569:B575)</f>
        <v>24.95</v>
      </c>
    </row>
    <row r="569" ht="21" hidden="1" customHeight="1" spans="1:2">
      <c r="A569" s="252" t="s">
        <v>541</v>
      </c>
      <c r="B569" s="253"/>
    </row>
    <row r="570" ht="21" customHeight="1" spans="1:2">
      <c r="A570" s="252" t="s">
        <v>542</v>
      </c>
      <c r="B570" s="253">
        <v>4.36</v>
      </c>
    </row>
    <row r="571" ht="21" customHeight="1" spans="1:2">
      <c r="A571" s="252" t="s">
        <v>543</v>
      </c>
      <c r="B571" s="253">
        <v>11.02</v>
      </c>
    </row>
    <row r="572" ht="21" hidden="1" customHeight="1" spans="1:2">
      <c r="A572" s="252" t="s">
        <v>544</v>
      </c>
      <c r="B572" s="253"/>
    </row>
    <row r="573" ht="21" hidden="1" customHeight="1" spans="1:2">
      <c r="A573" s="252" t="s">
        <v>545</v>
      </c>
      <c r="B573" s="253"/>
    </row>
    <row r="574" ht="21" customHeight="1" spans="1:2">
      <c r="A574" s="252" t="s">
        <v>546</v>
      </c>
      <c r="B574" s="253">
        <v>7.9</v>
      </c>
    </row>
    <row r="575" ht="21" customHeight="1" spans="1:2">
      <c r="A575" s="252" t="s">
        <v>547</v>
      </c>
      <c r="B575" s="253">
        <v>1.67</v>
      </c>
    </row>
    <row r="576" ht="21" hidden="1" customHeight="1" spans="1:2">
      <c r="A576" s="251" t="s">
        <v>548</v>
      </c>
      <c r="B576" s="253"/>
    </row>
    <row r="577" ht="21" hidden="1" customHeight="1" spans="1:2">
      <c r="A577" s="252" t="s">
        <v>549</v>
      </c>
      <c r="B577" s="253"/>
    </row>
    <row r="578" ht="21" hidden="1" customHeight="1" spans="1:2">
      <c r="A578" s="252" t="s">
        <v>550</v>
      </c>
      <c r="B578" s="253"/>
    </row>
    <row r="579" ht="21" hidden="1" customHeight="1" spans="1:2">
      <c r="A579" s="252" t="s">
        <v>551</v>
      </c>
      <c r="B579" s="253"/>
    </row>
    <row r="580" ht="21" hidden="1" customHeight="1" spans="1:2">
      <c r="A580" s="252" t="s">
        <v>552</v>
      </c>
      <c r="B580" s="253"/>
    </row>
    <row r="581" ht="21" hidden="1" customHeight="1" spans="1:2">
      <c r="A581" s="252" t="s">
        <v>553</v>
      </c>
      <c r="B581" s="253"/>
    </row>
    <row r="582" ht="21" hidden="1" customHeight="1" spans="1:2">
      <c r="A582" s="252" t="s">
        <v>554</v>
      </c>
      <c r="B582" s="253"/>
    </row>
    <row r="583" ht="21" customHeight="1" spans="1:2">
      <c r="A583" s="251" t="s">
        <v>555</v>
      </c>
      <c r="B583" s="253">
        <f>SUM(B584:B589)</f>
        <v>1</v>
      </c>
    </row>
    <row r="584" ht="21" hidden="1" customHeight="1" spans="1:2">
      <c r="A584" s="252" t="s">
        <v>556</v>
      </c>
      <c r="B584" s="253"/>
    </row>
    <row r="585" ht="21" customHeight="1" spans="1:2">
      <c r="A585" s="252" t="s">
        <v>557</v>
      </c>
      <c r="B585" s="253">
        <v>1</v>
      </c>
    </row>
    <row r="586" ht="21" hidden="1" customHeight="1" spans="1:2">
      <c r="A586" s="252" t="s">
        <v>1591</v>
      </c>
      <c r="B586" s="253"/>
    </row>
    <row r="587" ht="21" hidden="1" customHeight="1" spans="1:2">
      <c r="A587" s="252" t="s">
        <v>559</v>
      </c>
      <c r="B587" s="253"/>
    </row>
    <row r="588" ht="21" hidden="1" customHeight="1" spans="1:2">
      <c r="A588" s="252" t="s">
        <v>560</v>
      </c>
      <c r="B588" s="253"/>
    </row>
    <row r="589" ht="21" hidden="1" customHeight="1" spans="1:2">
      <c r="A589" s="252" t="s">
        <v>561</v>
      </c>
      <c r="B589" s="253"/>
    </row>
    <row r="590" ht="21" hidden="1" customHeight="1" spans="1:2">
      <c r="A590" s="251" t="s">
        <v>562</v>
      </c>
      <c r="B590" s="253"/>
    </row>
    <row r="591" ht="21" hidden="1" customHeight="1" spans="1:2">
      <c r="A591" s="252" t="s">
        <v>152</v>
      </c>
      <c r="B591" s="253"/>
    </row>
    <row r="592" ht="21" hidden="1" customHeight="1" spans="1:2">
      <c r="A592" s="252" t="s">
        <v>153</v>
      </c>
      <c r="B592" s="253"/>
    </row>
    <row r="593" ht="21" hidden="1" customHeight="1" spans="1:2">
      <c r="A593" s="252" t="s">
        <v>154</v>
      </c>
      <c r="B593" s="253"/>
    </row>
    <row r="594" ht="21" hidden="1" customHeight="1" spans="1:2">
      <c r="A594" s="252" t="s">
        <v>563</v>
      </c>
      <c r="B594" s="253"/>
    </row>
    <row r="595" ht="21" hidden="1" customHeight="1" spans="1:2">
      <c r="A595" s="252" t="s">
        <v>564</v>
      </c>
      <c r="B595" s="253"/>
    </row>
    <row r="596" ht="21" hidden="1" customHeight="1" spans="1:2">
      <c r="A596" s="252" t="s">
        <v>565</v>
      </c>
      <c r="B596" s="253"/>
    </row>
    <row r="597" ht="21" hidden="1" customHeight="1" spans="1:2">
      <c r="A597" s="252" t="s">
        <v>566</v>
      </c>
      <c r="B597" s="253"/>
    </row>
    <row r="598" ht="21" hidden="1" customHeight="1" spans="1:2">
      <c r="A598" s="252" t="s">
        <v>567</v>
      </c>
      <c r="B598" s="253"/>
    </row>
    <row r="599" ht="21" hidden="1" customHeight="1" spans="1:2">
      <c r="A599" s="251" t="s">
        <v>568</v>
      </c>
      <c r="B599" s="253"/>
    </row>
    <row r="600" ht="21" hidden="1" customHeight="1" spans="1:2">
      <c r="A600" s="252" t="s">
        <v>152</v>
      </c>
      <c r="B600" s="253"/>
    </row>
    <row r="601" ht="21" hidden="1" customHeight="1" spans="1:2">
      <c r="A601" s="252" t="s">
        <v>153</v>
      </c>
      <c r="B601" s="253"/>
    </row>
    <row r="602" ht="21" hidden="1" customHeight="1" spans="1:2">
      <c r="A602" s="252" t="s">
        <v>154</v>
      </c>
      <c r="B602" s="253"/>
    </row>
    <row r="603" ht="21" hidden="1" customHeight="1" spans="1:2">
      <c r="A603" s="252" t="s">
        <v>569</v>
      </c>
      <c r="B603" s="253"/>
    </row>
    <row r="604" ht="21" hidden="1" customHeight="1" spans="1:2">
      <c r="A604" s="251" t="s">
        <v>570</v>
      </c>
      <c r="B604" s="253"/>
    </row>
    <row r="605" ht="21" hidden="1" customHeight="1" spans="1:2">
      <c r="A605" s="252" t="s">
        <v>571</v>
      </c>
      <c r="B605" s="253"/>
    </row>
    <row r="606" ht="21" hidden="1" customHeight="1" spans="1:2">
      <c r="A606" s="252" t="s">
        <v>572</v>
      </c>
      <c r="B606" s="253"/>
    </row>
    <row r="607" ht="21" customHeight="1" spans="1:2">
      <c r="A607" s="251" t="s">
        <v>573</v>
      </c>
      <c r="B607" s="253">
        <f>SUM(B608:B609)</f>
        <v>13.52</v>
      </c>
    </row>
    <row r="608" ht="21" customHeight="1" spans="1:2">
      <c r="A608" s="252" t="s">
        <v>574</v>
      </c>
      <c r="B608" s="253">
        <v>13.52</v>
      </c>
    </row>
    <row r="609" ht="21" hidden="1" customHeight="1" spans="1:2">
      <c r="A609" s="252" t="s">
        <v>575</v>
      </c>
      <c r="B609" s="253"/>
    </row>
    <row r="610" ht="21" customHeight="1" spans="1:2">
      <c r="A610" s="251" t="s">
        <v>576</v>
      </c>
      <c r="B610" s="253">
        <f>SUM(B611:B612)</f>
        <v>2.18</v>
      </c>
    </row>
    <row r="611" ht="21" hidden="1" customHeight="1" spans="1:2">
      <c r="A611" s="252" t="s">
        <v>577</v>
      </c>
      <c r="B611" s="253"/>
    </row>
    <row r="612" ht="21" customHeight="1" spans="1:2">
      <c r="A612" s="252" t="s">
        <v>578</v>
      </c>
      <c r="B612" s="253">
        <v>2.18</v>
      </c>
    </row>
    <row r="613" ht="21" hidden="1" customHeight="1" spans="1:2">
      <c r="A613" s="251" t="s">
        <v>579</v>
      </c>
      <c r="B613" s="253"/>
    </row>
    <row r="614" ht="21" hidden="1" customHeight="1" spans="1:2">
      <c r="A614" s="252" t="s">
        <v>580</v>
      </c>
      <c r="B614" s="253"/>
    </row>
    <row r="615" ht="21" hidden="1" customHeight="1" spans="1:2">
      <c r="A615" s="252" t="s">
        <v>581</v>
      </c>
      <c r="B615" s="253"/>
    </row>
    <row r="616" ht="21" hidden="1" customHeight="1" spans="1:2">
      <c r="A616" s="252" t="s">
        <v>582</v>
      </c>
      <c r="B616" s="253"/>
    </row>
    <row r="617" ht="21" hidden="1" customHeight="1" spans="1:2">
      <c r="A617" s="251" t="s">
        <v>583</v>
      </c>
      <c r="B617" s="253"/>
    </row>
    <row r="618" ht="21" hidden="1" customHeight="1" spans="1:2">
      <c r="A618" s="252" t="s">
        <v>580</v>
      </c>
      <c r="B618" s="253"/>
    </row>
    <row r="619" ht="21" hidden="1" customHeight="1" spans="1:2">
      <c r="A619" s="252" t="s">
        <v>581</v>
      </c>
      <c r="B619" s="253"/>
    </row>
    <row r="620" ht="21" hidden="1" customHeight="1" spans="1:2">
      <c r="A620" s="252" t="s">
        <v>584</v>
      </c>
      <c r="B620" s="253"/>
    </row>
    <row r="621" ht="21" hidden="1" customHeight="1" spans="1:2">
      <c r="A621" s="251" t="s">
        <v>585</v>
      </c>
      <c r="B621" s="253"/>
    </row>
    <row r="622" ht="21" hidden="1" customHeight="1" spans="1:2">
      <c r="A622" s="252" t="s">
        <v>586</v>
      </c>
      <c r="B622" s="253"/>
    </row>
    <row r="623" ht="21" hidden="1" customHeight="1" spans="1:2">
      <c r="A623" s="252" t="s">
        <v>587</v>
      </c>
      <c r="B623" s="253"/>
    </row>
    <row r="624" ht="21" customHeight="1" spans="1:2">
      <c r="A624" s="251" t="s">
        <v>588</v>
      </c>
      <c r="B624" s="253">
        <f>SUM(B625:B626)</f>
        <v>29.38</v>
      </c>
    </row>
    <row r="625" ht="21" customHeight="1" spans="1:2">
      <c r="A625" s="252" t="s">
        <v>589</v>
      </c>
      <c r="B625" s="253">
        <v>18.52</v>
      </c>
    </row>
    <row r="626" ht="21" customHeight="1" spans="1:2">
      <c r="A626" s="252" t="s">
        <v>590</v>
      </c>
      <c r="B626" s="253">
        <v>10.86</v>
      </c>
    </row>
    <row r="627" ht="21" hidden="1" customHeight="1" spans="1:2">
      <c r="A627" s="251" t="s">
        <v>591</v>
      </c>
      <c r="B627" s="253"/>
    </row>
    <row r="628" ht="21" hidden="1" customHeight="1" spans="1:2">
      <c r="A628" s="252" t="s">
        <v>592</v>
      </c>
      <c r="B628" s="253"/>
    </row>
    <row r="629" ht="21" hidden="1" customHeight="1" spans="1:2">
      <c r="A629" s="252" t="s">
        <v>593</v>
      </c>
      <c r="B629" s="253"/>
    </row>
    <row r="630" ht="21" hidden="1" customHeight="1" spans="1:2">
      <c r="A630" s="252" t="s">
        <v>594</v>
      </c>
      <c r="B630" s="253"/>
    </row>
    <row r="631" ht="21" hidden="1" customHeight="1" spans="1:2">
      <c r="A631" s="251" t="s">
        <v>595</v>
      </c>
      <c r="B631" s="253"/>
    </row>
    <row r="632" ht="21" hidden="1" customHeight="1" spans="1:2">
      <c r="A632" s="252" t="s">
        <v>596</v>
      </c>
      <c r="B632" s="253"/>
    </row>
    <row r="633" ht="21" hidden="1" customHeight="1" spans="1:2">
      <c r="A633" s="252" t="s">
        <v>597</v>
      </c>
      <c r="B633" s="253"/>
    </row>
    <row r="634" ht="21" hidden="1" customHeight="1" spans="1:2">
      <c r="A634" s="252" t="s">
        <v>598</v>
      </c>
      <c r="B634" s="253"/>
    </row>
    <row r="635" ht="21" hidden="1" customHeight="1" spans="1:2">
      <c r="A635" s="252" t="s">
        <v>599</v>
      </c>
      <c r="B635" s="253"/>
    </row>
    <row r="636" ht="21" customHeight="1" spans="1:2">
      <c r="A636" s="251" t="s">
        <v>600</v>
      </c>
      <c r="B636" s="253">
        <f>SUM(B637:B643)</f>
        <v>55.09</v>
      </c>
    </row>
    <row r="637" ht="21" hidden="1" customHeight="1" spans="1:2">
      <c r="A637" s="252" t="s">
        <v>152</v>
      </c>
      <c r="B637" s="253"/>
    </row>
    <row r="638" ht="21" hidden="1" customHeight="1" spans="1:2">
      <c r="A638" s="252" t="s">
        <v>153</v>
      </c>
      <c r="B638" s="253"/>
    </row>
    <row r="639" ht="21" hidden="1" customHeight="1" spans="1:2">
      <c r="A639" s="252" t="s">
        <v>154</v>
      </c>
      <c r="B639" s="253"/>
    </row>
    <row r="640" ht="21" hidden="1" customHeight="1" spans="1:2">
      <c r="A640" s="252" t="s">
        <v>601</v>
      </c>
      <c r="B640" s="253"/>
    </row>
    <row r="641" ht="21" hidden="1" customHeight="1" spans="1:2">
      <c r="A641" s="252" t="s">
        <v>602</v>
      </c>
      <c r="B641" s="253"/>
    </row>
    <row r="642" ht="21" customHeight="1" spans="1:2">
      <c r="A642" s="252" t="s">
        <v>161</v>
      </c>
      <c r="B642" s="253">
        <v>52.09</v>
      </c>
    </row>
    <row r="643" ht="21" customHeight="1" spans="1:2">
      <c r="A643" s="252" t="s">
        <v>603</v>
      </c>
      <c r="B643" s="253">
        <v>3</v>
      </c>
    </row>
    <row r="644" ht="21" hidden="1" customHeight="1" spans="1:2">
      <c r="A644" s="251" t="s">
        <v>604</v>
      </c>
      <c r="B644" s="253"/>
    </row>
    <row r="645" ht="21" hidden="1" customHeight="1" spans="1:2">
      <c r="A645" s="252" t="s">
        <v>581</v>
      </c>
      <c r="B645" s="253"/>
    </row>
    <row r="646" ht="21" hidden="1" customHeight="1" spans="1:2">
      <c r="A646" s="252" t="s">
        <v>605</v>
      </c>
      <c r="B646" s="253"/>
    </row>
    <row r="647" ht="21" hidden="1" customHeight="1" spans="1:2">
      <c r="A647" s="251" t="s">
        <v>606</v>
      </c>
      <c r="B647" s="253"/>
    </row>
    <row r="648" ht="21" hidden="1" customHeight="1" spans="1:2">
      <c r="A648" s="252" t="s">
        <v>606</v>
      </c>
      <c r="B648" s="253"/>
    </row>
    <row r="649" ht="21" customHeight="1" spans="1:2">
      <c r="A649" s="249" t="s">
        <v>91</v>
      </c>
      <c r="B649" s="253">
        <f>B650+B655+B668+B672+B684+B687+B691+B696+B700+B704+B707+B716+B718</f>
        <v>217.35</v>
      </c>
    </row>
    <row r="650" ht="21" customHeight="1" spans="1:2">
      <c r="A650" s="251" t="s">
        <v>607</v>
      </c>
      <c r="B650" s="253">
        <f>SUM(B651:B654)</f>
        <v>75.85</v>
      </c>
    </row>
    <row r="651" ht="21" customHeight="1" spans="1:2">
      <c r="A651" s="252" t="s">
        <v>152</v>
      </c>
      <c r="B651" s="253">
        <v>75.85</v>
      </c>
    </row>
    <row r="652" ht="21" hidden="1" customHeight="1" spans="1:2">
      <c r="A652" s="252" t="s">
        <v>153</v>
      </c>
      <c r="B652" s="253"/>
    </row>
    <row r="653" ht="21" hidden="1" customHeight="1" spans="1:2">
      <c r="A653" s="252" t="s">
        <v>154</v>
      </c>
      <c r="B653" s="253"/>
    </row>
    <row r="654" ht="21" hidden="1" customHeight="1" spans="1:2">
      <c r="A654" s="252" t="s">
        <v>608</v>
      </c>
      <c r="B654" s="253"/>
    </row>
    <row r="655" ht="21" hidden="1" customHeight="1" spans="1:2">
      <c r="A655" s="251" t="s">
        <v>609</v>
      </c>
      <c r="B655" s="253"/>
    </row>
    <row r="656" ht="21" hidden="1" customHeight="1" spans="1:2">
      <c r="A656" s="252" t="s">
        <v>610</v>
      </c>
      <c r="B656" s="253"/>
    </row>
    <row r="657" ht="21" hidden="1" customHeight="1" spans="1:2">
      <c r="A657" s="252" t="s">
        <v>611</v>
      </c>
      <c r="B657" s="253"/>
    </row>
    <row r="658" ht="21" hidden="1" customHeight="1" spans="1:2">
      <c r="A658" s="252" t="s">
        <v>612</v>
      </c>
      <c r="B658" s="253"/>
    </row>
    <row r="659" ht="21" hidden="1" customHeight="1" spans="1:2">
      <c r="A659" s="252" t="s">
        <v>613</v>
      </c>
      <c r="B659" s="253"/>
    </row>
    <row r="660" ht="21" hidden="1" customHeight="1" spans="1:2">
      <c r="A660" s="252" t="s">
        <v>614</v>
      </c>
      <c r="B660" s="253"/>
    </row>
    <row r="661" ht="21" hidden="1" customHeight="1" spans="1:2">
      <c r="A661" s="252" t="s">
        <v>1592</v>
      </c>
      <c r="B661" s="253"/>
    </row>
    <row r="662" ht="21" hidden="1" customHeight="1" spans="1:2">
      <c r="A662" s="252" t="s">
        <v>616</v>
      </c>
      <c r="B662" s="253"/>
    </row>
    <row r="663" ht="21" hidden="1" customHeight="1" spans="1:2">
      <c r="A663" s="252" t="s">
        <v>617</v>
      </c>
      <c r="B663" s="253"/>
    </row>
    <row r="664" ht="21" hidden="1" customHeight="1" spans="1:2">
      <c r="A664" s="252" t="s">
        <v>618</v>
      </c>
      <c r="B664" s="253"/>
    </row>
    <row r="665" ht="21" hidden="1" customHeight="1" spans="1:2">
      <c r="A665" s="252" t="s">
        <v>619</v>
      </c>
      <c r="B665" s="253"/>
    </row>
    <row r="666" ht="21" hidden="1" customHeight="1" spans="1:2">
      <c r="A666" s="252" t="s">
        <v>620</v>
      </c>
      <c r="B666" s="253"/>
    </row>
    <row r="667" ht="21" hidden="1" customHeight="1" spans="1:2">
      <c r="A667" s="252" t="s">
        <v>621</v>
      </c>
      <c r="B667" s="253"/>
    </row>
    <row r="668" ht="21" hidden="1" customHeight="1" spans="1:2">
      <c r="A668" s="251" t="s">
        <v>622</v>
      </c>
      <c r="B668" s="253"/>
    </row>
    <row r="669" ht="21" hidden="1" customHeight="1" spans="1:2">
      <c r="A669" s="252" t="s">
        <v>623</v>
      </c>
      <c r="B669" s="253"/>
    </row>
    <row r="670" ht="21" hidden="1" customHeight="1" spans="1:2">
      <c r="A670" s="252" t="s">
        <v>624</v>
      </c>
      <c r="B670" s="253"/>
    </row>
    <row r="671" ht="21" hidden="1" customHeight="1" spans="1:2">
      <c r="A671" s="252" t="s">
        <v>625</v>
      </c>
      <c r="B671" s="253"/>
    </row>
    <row r="672" ht="21" hidden="1" customHeight="1" spans="1:2">
      <c r="A672" s="251" t="s">
        <v>626</v>
      </c>
      <c r="B672" s="253"/>
    </row>
    <row r="673" ht="21" hidden="1" customHeight="1" spans="1:2">
      <c r="A673" s="252" t="s">
        <v>627</v>
      </c>
      <c r="B673" s="253"/>
    </row>
    <row r="674" ht="21" hidden="1" customHeight="1" spans="1:2">
      <c r="A674" s="252" t="s">
        <v>628</v>
      </c>
      <c r="B674" s="253"/>
    </row>
    <row r="675" ht="21" hidden="1" customHeight="1" spans="1:2">
      <c r="A675" s="252" t="s">
        <v>629</v>
      </c>
      <c r="B675" s="253"/>
    </row>
    <row r="676" ht="21" hidden="1" customHeight="1" spans="1:2">
      <c r="A676" s="252" t="s">
        <v>630</v>
      </c>
      <c r="B676" s="253"/>
    </row>
    <row r="677" ht="21" hidden="1" customHeight="1" spans="1:2">
      <c r="A677" s="252" t="s">
        <v>631</v>
      </c>
      <c r="B677" s="253"/>
    </row>
    <row r="678" ht="21" hidden="1" customHeight="1" spans="1:2">
      <c r="A678" s="252" t="s">
        <v>632</v>
      </c>
      <c r="B678" s="253"/>
    </row>
    <row r="679" ht="21" hidden="1" customHeight="1" spans="1:2">
      <c r="A679" s="252" t="s">
        <v>633</v>
      </c>
      <c r="B679" s="253"/>
    </row>
    <row r="680" ht="21" hidden="1" customHeight="1" spans="1:2">
      <c r="A680" s="252" t="s">
        <v>634</v>
      </c>
      <c r="B680" s="253"/>
    </row>
    <row r="681" ht="21" hidden="1" customHeight="1" spans="1:2">
      <c r="A681" s="252" t="s">
        <v>1593</v>
      </c>
      <c r="B681" s="253"/>
    </row>
    <row r="682" ht="21" hidden="1" customHeight="1" spans="1:2">
      <c r="A682" s="252" t="s">
        <v>636</v>
      </c>
      <c r="B682" s="253"/>
    </row>
    <row r="683" ht="21" hidden="1" customHeight="1" spans="1:2">
      <c r="A683" s="252" t="s">
        <v>637</v>
      </c>
      <c r="B683" s="253"/>
    </row>
    <row r="684" ht="21" hidden="1" customHeight="1" spans="1:2">
      <c r="A684" s="251" t="s">
        <v>638</v>
      </c>
      <c r="B684" s="253"/>
    </row>
    <row r="685" ht="21" hidden="1" customHeight="1" spans="1:2">
      <c r="A685" s="252" t="s">
        <v>639</v>
      </c>
      <c r="B685" s="253"/>
    </row>
    <row r="686" ht="21" hidden="1" customHeight="1" spans="1:2">
      <c r="A686" s="252" t="s">
        <v>640</v>
      </c>
      <c r="B686" s="253"/>
    </row>
    <row r="687" ht="21" customHeight="1" spans="1:2">
      <c r="A687" s="251" t="s">
        <v>641</v>
      </c>
      <c r="B687" s="253">
        <f>SUM(B688:B690)</f>
        <v>20</v>
      </c>
    </row>
    <row r="688" ht="21" hidden="1" customHeight="1" spans="1:2">
      <c r="A688" s="252" t="s">
        <v>642</v>
      </c>
      <c r="B688" s="253"/>
    </row>
    <row r="689" ht="21" hidden="1" customHeight="1" spans="1:2">
      <c r="A689" s="252" t="s">
        <v>643</v>
      </c>
      <c r="B689" s="253"/>
    </row>
    <row r="690" ht="21" customHeight="1" spans="1:2">
      <c r="A690" s="252" t="s">
        <v>644</v>
      </c>
      <c r="B690" s="253">
        <v>20</v>
      </c>
    </row>
    <row r="691" ht="21" customHeight="1" spans="1:2">
      <c r="A691" s="251" t="s">
        <v>645</v>
      </c>
      <c r="B691" s="253">
        <f>SUM(B692:B695)</f>
        <v>101.5</v>
      </c>
    </row>
    <row r="692" ht="21" customHeight="1" spans="1:2">
      <c r="A692" s="252" t="s">
        <v>646</v>
      </c>
      <c r="B692" s="253">
        <v>28.99</v>
      </c>
    </row>
    <row r="693" ht="21" customHeight="1" spans="1:2">
      <c r="A693" s="252" t="s">
        <v>647</v>
      </c>
      <c r="B693" s="253">
        <v>28.59</v>
      </c>
    </row>
    <row r="694" ht="21" customHeight="1" spans="1:2">
      <c r="A694" s="252" t="s">
        <v>648</v>
      </c>
      <c r="B694" s="253">
        <v>31.73</v>
      </c>
    </row>
    <row r="695" ht="21" customHeight="1" spans="1:2">
      <c r="A695" s="252" t="s">
        <v>649</v>
      </c>
      <c r="B695" s="253">
        <v>12.19</v>
      </c>
    </row>
    <row r="696" ht="21" hidden="1" customHeight="1" spans="1:2">
      <c r="A696" s="251" t="s">
        <v>650</v>
      </c>
      <c r="B696" s="253"/>
    </row>
    <row r="697" ht="21" hidden="1" customHeight="1" spans="1:2">
      <c r="A697" s="252" t="s">
        <v>651</v>
      </c>
      <c r="B697" s="253"/>
    </row>
    <row r="698" ht="21" hidden="1" customHeight="1" spans="1:2">
      <c r="A698" s="252" t="s">
        <v>652</v>
      </c>
      <c r="B698" s="253"/>
    </row>
    <row r="699" ht="21" hidden="1" customHeight="1" spans="1:2">
      <c r="A699" s="252" t="s">
        <v>653</v>
      </c>
      <c r="B699" s="253"/>
    </row>
    <row r="700" ht="21" hidden="1" customHeight="1" spans="1:2">
      <c r="A700" s="251" t="s">
        <v>654</v>
      </c>
      <c r="B700" s="253"/>
    </row>
    <row r="701" ht="21" hidden="1" customHeight="1" spans="1:2">
      <c r="A701" s="252" t="s">
        <v>655</v>
      </c>
      <c r="B701" s="253"/>
    </row>
    <row r="702" ht="21" hidden="1" customHeight="1" spans="1:2">
      <c r="A702" s="252" t="s">
        <v>656</v>
      </c>
      <c r="B702" s="253"/>
    </row>
    <row r="703" ht="21" hidden="1" customHeight="1" spans="1:2">
      <c r="A703" s="252" t="s">
        <v>657</v>
      </c>
      <c r="B703" s="253"/>
    </row>
    <row r="704" ht="21" customHeight="1" spans="1:2">
      <c r="A704" s="251" t="s">
        <v>658</v>
      </c>
      <c r="B704" s="253">
        <f>SUM(B705:B706)</f>
        <v>20</v>
      </c>
    </row>
    <row r="705" ht="21" customHeight="1" spans="1:2">
      <c r="A705" s="252" t="s">
        <v>659</v>
      </c>
      <c r="B705" s="253">
        <v>20</v>
      </c>
    </row>
    <row r="706" ht="21" hidden="1" customHeight="1" spans="1:2">
      <c r="A706" s="252" t="s">
        <v>660</v>
      </c>
      <c r="B706" s="253"/>
    </row>
    <row r="707" ht="21" hidden="1" customHeight="1" spans="1:2">
      <c r="A707" s="251" t="s">
        <v>661</v>
      </c>
      <c r="B707" s="253"/>
    </row>
    <row r="708" ht="21" hidden="1" customHeight="1" spans="1:2">
      <c r="A708" s="252" t="s">
        <v>152</v>
      </c>
      <c r="B708" s="253"/>
    </row>
    <row r="709" ht="21" hidden="1" customHeight="1" spans="1:2">
      <c r="A709" s="252" t="s">
        <v>153</v>
      </c>
      <c r="B709" s="253"/>
    </row>
    <row r="710" ht="21" hidden="1" customHeight="1" spans="1:2">
      <c r="A710" s="252" t="s">
        <v>154</v>
      </c>
      <c r="B710" s="253"/>
    </row>
    <row r="711" ht="21" hidden="1" customHeight="1" spans="1:2">
      <c r="A711" s="252" t="s">
        <v>194</v>
      </c>
      <c r="B711" s="253"/>
    </row>
    <row r="712" ht="21" hidden="1" customHeight="1" spans="1:2">
      <c r="A712" s="252" t="s">
        <v>662</v>
      </c>
      <c r="B712" s="253"/>
    </row>
    <row r="713" ht="21" hidden="1" customHeight="1" spans="1:2">
      <c r="A713" s="252" t="s">
        <v>663</v>
      </c>
      <c r="B713" s="253"/>
    </row>
    <row r="714" ht="21" hidden="1" customHeight="1" spans="1:2">
      <c r="A714" s="252" t="s">
        <v>161</v>
      </c>
      <c r="B714" s="253"/>
    </row>
    <row r="715" ht="21" hidden="1" customHeight="1" spans="1:2">
      <c r="A715" s="252" t="s">
        <v>664</v>
      </c>
      <c r="B715" s="253"/>
    </row>
    <row r="716" ht="21" hidden="1" customHeight="1" spans="1:2">
      <c r="A716" s="251" t="s">
        <v>665</v>
      </c>
      <c r="B716" s="253"/>
    </row>
    <row r="717" ht="21" hidden="1" customHeight="1" spans="1:2">
      <c r="A717" s="252" t="s">
        <v>665</v>
      </c>
      <c r="B717" s="253"/>
    </row>
    <row r="718" ht="21" hidden="1" customHeight="1" spans="1:2">
      <c r="A718" s="251" t="s">
        <v>666</v>
      </c>
      <c r="B718" s="253"/>
    </row>
    <row r="719" ht="21" hidden="1" customHeight="1" spans="1:2">
      <c r="A719" s="252" t="s">
        <v>666</v>
      </c>
      <c r="B719" s="253"/>
    </row>
    <row r="720" ht="21" hidden="1" customHeight="1" spans="1:2">
      <c r="A720" s="249" t="s">
        <v>93</v>
      </c>
      <c r="B720" s="253"/>
    </row>
    <row r="721" ht="21" hidden="1" customHeight="1" spans="1:2">
      <c r="A721" s="251" t="s">
        <v>667</v>
      </c>
      <c r="B721" s="253"/>
    </row>
    <row r="722" ht="21" hidden="1" customHeight="1" spans="1:2">
      <c r="A722" s="252" t="s">
        <v>152</v>
      </c>
      <c r="B722" s="253"/>
    </row>
    <row r="723" ht="21" hidden="1" customHeight="1" spans="1:2">
      <c r="A723" s="252" t="s">
        <v>153</v>
      </c>
      <c r="B723" s="253"/>
    </row>
    <row r="724" ht="21" hidden="1" customHeight="1" spans="1:2">
      <c r="A724" s="252" t="s">
        <v>154</v>
      </c>
      <c r="B724" s="253"/>
    </row>
    <row r="725" ht="21" hidden="1" customHeight="1" spans="1:2">
      <c r="A725" s="252" t="s">
        <v>668</v>
      </c>
      <c r="B725" s="253"/>
    </row>
    <row r="726" ht="21" hidden="1" customHeight="1" spans="1:2">
      <c r="A726" s="252" t="s">
        <v>669</v>
      </c>
      <c r="B726" s="253"/>
    </row>
    <row r="727" ht="21" hidden="1" customHeight="1" spans="1:2">
      <c r="A727" s="252" t="s">
        <v>670</v>
      </c>
      <c r="B727" s="253"/>
    </row>
    <row r="728" ht="21" hidden="1" customHeight="1" spans="1:2">
      <c r="A728" s="252" t="s">
        <v>671</v>
      </c>
      <c r="B728" s="253"/>
    </row>
    <row r="729" ht="21" hidden="1" customHeight="1" spans="1:2">
      <c r="A729" s="252" t="s">
        <v>672</v>
      </c>
      <c r="B729" s="253"/>
    </row>
    <row r="730" ht="21" hidden="1" customHeight="1" spans="1:2">
      <c r="A730" s="251" t="s">
        <v>673</v>
      </c>
      <c r="B730" s="253"/>
    </row>
    <row r="731" ht="21" hidden="1" customHeight="1" spans="1:2">
      <c r="A731" s="252" t="s">
        <v>674</v>
      </c>
      <c r="B731" s="253"/>
    </row>
    <row r="732" ht="21" hidden="1" customHeight="1" spans="1:2">
      <c r="A732" s="252" t="s">
        <v>675</v>
      </c>
      <c r="B732" s="253"/>
    </row>
    <row r="733" ht="21" hidden="1" customHeight="1" spans="1:2">
      <c r="A733" s="252" t="s">
        <v>676</v>
      </c>
      <c r="B733" s="253"/>
    </row>
    <row r="734" ht="21" hidden="1" customHeight="1" spans="1:2">
      <c r="A734" s="251" t="s">
        <v>677</v>
      </c>
      <c r="B734" s="253"/>
    </row>
    <row r="735" ht="21" hidden="1" customHeight="1" spans="1:2">
      <c r="A735" s="252" t="s">
        <v>678</v>
      </c>
      <c r="B735" s="253"/>
    </row>
    <row r="736" ht="21" hidden="1" customHeight="1" spans="1:2">
      <c r="A736" s="252" t="s">
        <v>679</v>
      </c>
      <c r="B736" s="253"/>
    </row>
    <row r="737" ht="21" hidden="1" customHeight="1" spans="1:2">
      <c r="A737" s="252" t="s">
        <v>680</v>
      </c>
      <c r="B737" s="253"/>
    </row>
    <row r="738" ht="21" hidden="1" customHeight="1" spans="1:2">
      <c r="A738" s="252" t="s">
        <v>681</v>
      </c>
      <c r="B738" s="253"/>
    </row>
    <row r="739" ht="21" hidden="1" customHeight="1" spans="1:2">
      <c r="A739" s="252" t="s">
        <v>682</v>
      </c>
      <c r="B739" s="253"/>
    </row>
    <row r="740" ht="21" hidden="1" customHeight="1" spans="1:2">
      <c r="A740" s="252" t="s">
        <v>683</v>
      </c>
      <c r="B740" s="253"/>
    </row>
    <row r="741" ht="21" hidden="1" customHeight="1" spans="1:2">
      <c r="A741" s="252" t="s">
        <v>684</v>
      </c>
      <c r="B741" s="253"/>
    </row>
    <row r="742" ht="21" hidden="1" customHeight="1" spans="1:2">
      <c r="A742" s="251" t="s">
        <v>685</v>
      </c>
      <c r="B742" s="253"/>
    </row>
    <row r="743" ht="21" hidden="1" customHeight="1" spans="1:2">
      <c r="A743" s="252" t="s">
        <v>686</v>
      </c>
      <c r="B743" s="253"/>
    </row>
    <row r="744" ht="21" hidden="1" customHeight="1" spans="1:2">
      <c r="A744" s="252" t="s">
        <v>687</v>
      </c>
      <c r="B744" s="253"/>
    </row>
    <row r="745" ht="21" hidden="1" customHeight="1" spans="1:2">
      <c r="A745" s="252" t="s">
        <v>689</v>
      </c>
      <c r="B745" s="253"/>
    </row>
    <row r="746" ht="21" hidden="1" customHeight="1" spans="1:2">
      <c r="A746" s="252" t="s">
        <v>690</v>
      </c>
      <c r="B746" s="253"/>
    </row>
    <row r="747" ht="21" hidden="1" customHeight="1" spans="1:2">
      <c r="A747" s="251" t="s">
        <v>691</v>
      </c>
      <c r="B747" s="253"/>
    </row>
    <row r="748" ht="21" hidden="1" customHeight="1" spans="1:2">
      <c r="A748" s="252" t="s">
        <v>692</v>
      </c>
      <c r="B748" s="253"/>
    </row>
    <row r="749" ht="21" hidden="1" customHeight="1" spans="1:2">
      <c r="A749" s="252" t="s">
        <v>693</v>
      </c>
      <c r="B749" s="253"/>
    </row>
    <row r="750" ht="21" hidden="1" customHeight="1" spans="1:2">
      <c r="A750" s="252" t="s">
        <v>694</v>
      </c>
      <c r="B750" s="253"/>
    </row>
    <row r="751" ht="21" hidden="1" customHeight="1" spans="1:2">
      <c r="A751" s="252" t="s">
        <v>695</v>
      </c>
      <c r="B751" s="253"/>
    </row>
    <row r="752" ht="21" hidden="1" customHeight="1" spans="1:2">
      <c r="A752" s="252" t="s">
        <v>696</v>
      </c>
      <c r="B752" s="253"/>
    </row>
    <row r="753" ht="21" hidden="1" customHeight="1" spans="1:2">
      <c r="A753" s="252" t="s">
        <v>697</v>
      </c>
      <c r="B753" s="253"/>
    </row>
    <row r="754" ht="21" hidden="1" customHeight="1" spans="1:2">
      <c r="A754" s="251" t="s">
        <v>1594</v>
      </c>
      <c r="B754" s="253"/>
    </row>
    <row r="755" ht="21" hidden="1" customHeight="1" spans="1:2">
      <c r="A755" s="252" t="s">
        <v>699</v>
      </c>
      <c r="B755" s="253"/>
    </row>
    <row r="756" ht="21" hidden="1" customHeight="1" spans="1:2">
      <c r="A756" s="252" t="s">
        <v>700</v>
      </c>
      <c r="B756" s="253"/>
    </row>
    <row r="757" ht="21" hidden="1" customHeight="1" spans="1:2">
      <c r="A757" s="252" t="s">
        <v>701</v>
      </c>
      <c r="B757" s="253"/>
    </row>
    <row r="758" ht="21" hidden="1" customHeight="1" spans="1:2">
      <c r="A758" s="252" t="s">
        <v>702</v>
      </c>
      <c r="B758" s="253"/>
    </row>
    <row r="759" ht="21" hidden="1" customHeight="1" spans="1:2">
      <c r="A759" s="252" t="s">
        <v>1595</v>
      </c>
      <c r="B759" s="253"/>
    </row>
    <row r="760" ht="21" hidden="1" customHeight="1" spans="1:2">
      <c r="A760" s="251" t="s">
        <v>704</v>
      </c>
      <c r="B760" s="253"/>
    </row>
    <row r="761" ht="21" hidden="1" customHeight="1" spans="1:2">
      <c r="A761" s="252" t="s">
        <v>705</v>
      </c>
      <c r="B761" s="253"/>
    </row>
    <row r="762" ht="21" hidden="1" customHeight="1" spans="1:2">
      <c r="A762" s="252" t="s">
        <v>706</v>
      </c>
      <c r="B762" s="253"/>
    </row>
    <row r="763" ht="21" hidden="1" customHeight="1" spans="1:2">
      <c r="A763" s="251" t="s">
        <v>707</v>
      </c>
      <c r="B763" s="253"/>
    </row>
    <row r="764" ht="21" hidden="1" customHeight="1" spans="1:2">
      <c r="A764" s="252" t="s">
        <v>708</v>
      </c>
      <c r="B764" s="253"/>
    </row>
    <row r="765" ht="21" hidden="1" customHeight="1" spans="1:2">
      <c r="A765" s="252" t="s">
        <v>709</v>
      </c>
      <c r="B765" s="253"/>
    </row>
    <row r="766" ht="21" hidden="1" customHeight="1" spans="1:2">
      <c r="A766" s="251" t="s">
        <v>710</v>
      </c>
      <c r="B766" s="253"/>
    </row>
    <row r="767" ht="21" hidden="1" customHeight="1" spans="1:2">
      <c r="A767" s="252" t="s">
        <v>710</v>
      </c>
      <c r="B767" s="253"/>
    </row>
    <row r="768" ht="21" hidden="1" customHeight="1" spans="1:2">
      <c r="A768" s="251" t="s">
        <v>711</v>
      </c>
      <c r="B768" s="253"/>
    </row>
    <row r="769" ht="21" hidden="1" customHeight="1" spans="1:2">
      <c r="A769" s="252" t="s">
        <v>711</v>
      </c>
      <c r="B769" s="253"/>
    </row>
    <row r="770" ht="21" hidden="1" customHeight="1" spans="1:2">
      <c r="A770" s="251" t="s">
        <v>712</v>
      </c>
      <c r="B770" s="253"/>
    </row>
    <row r="771" ht="21" hidden="1" customHeight="1" spans="1:2">
      <c r="A771" s="252" t="s">
        <v>713</v>
      </c>
      <c r="B771" s="253"/>
    </row>
    <row r="772" ht="21" hidden="1" customHeight="1" spans="1:2">
      <c r="A772" s="252" t="s">
        <v>714</v>
      </c>
      <c r="B772" s="253"/>
    </row>
    <row r="773" ht="21" hidden="1" customHeight="1" spans="1:2">
      <c r="A773" s="252" t="s">
        <v>715</v>
      </c>
      <c r="B773" s="253"/>
    </row>
    <row r="774" ht="21" hidden="1" customHeight="1" spans="1:2">
      <c r="A774" s="252" t="s">
        <v>716</v>
      </c>
      <c r="B774" s="253"/>
    </row>
    <row r="775" ht="21" hidden="1" customHeight="1" spans="1:2">
      <c r="A775" s="252" t="s">
        <v>717</v>
      </c>
      <c r="B775" s="253"/>
    </row>
    <row r="776" ht="21" hidden="1" customHeight="1" spans="1:2">
      <c r="A776" s="251" t="s">
        <v>718</v>
      </c>
      <c r="B776" s="253"/>
    </row>
    <row r="777" ht="21" hidden="1" customHeight="1" spans="1:2">
      <c r="A777" s="252" t="s">
        <v>718</v>
      </c>
      <c r="B777" s="253"/>
    </row>
    <row r="778" ht="21" hidden="1" customHeight="1" spans="1:2">
      <c r="A778" s="251" t="s">
        <v>719</v>
      </c>
      <c r="B778" s="253"/>
    </row>
    <row r="779" ht="21" hidden="1" customHeight="1" spans="1:2">
      <c r="A779" s="252" t="s">
        <v>719</v>
      </c>
      <c r="B779" s="253"/>
    </row>
    <row r="780" ht="21" hidden="1" customHeight="1" spans="1:2">
      <c r="A780" s="251" t="s">
        <v>720</v>
      </c>
      <c r="B780" s="253"/>
    </row>
    <row r="781" ht="21" hidden="1" customHeight="1" spans="1:2">
      <c r="A781" s="252" t="s">
        <v>152</v>
      </c>
      <c r="B781" s="253"/>
    </row>
    <row r="782" ht="21" hidden="1" customHeight="1" spans="1:2">
      <c r="A782" s="252" t="s">
        <v>153</v>
      </c>
      <c r="B782" s="253"/>
    </row>
    <row r="783" ht="21" hidden="1" customHeight="1" spans="1:2">
      <c r="A783" s="252" t="s">
        <v>154</v>
      </c>
      <c r="B783" s="253"/>
    </row>
    <row r="784" ht="21" hidden="1" customHeight="1" spans="1:2">
      <c r="A784" s="252" t="s">
        <v>721</v>
      </c>
      <c r="B784" s="253"/>
    </row>
    <row r="785" ht="21" hidden="1" customHeight="1" spans="1:2">
      <c r="A785" s="252" t="s">
        <v>722</v>
      </c>
      <c r="B785" s="253"/>
    </row>
    <row r="786" ht="21" hidden="1" customHeight="1" spans="1:2">
      <c r="A786" s="252" t="s">
        <v>723</v>
      </c>
      <c r="B786" s="253"/>
    </row>
    <row r="787" ht="21" hidden="1" customHeight="1" spans="1:2">
      <c r="A787" s="252" t="s">
        <v>724</v>
      </c>
      <c r="B787" s="253"/>
    </row>
    <row r="788" ht="21" hidden="1" customHeight="1" spans="1:2">
      <c r="A788" s="252" t="s">
        <v>725</v>
      </c>
      <c r="B788" s="253"/>
    </row>
    <row r="789" ht="21" hidden="1" customHeight="1" spans="1:2">
      <c r="A789" s="252" t="s">
        <v>726</v>
      </c>
      <c r="B789" s="253"/>
    </row>
    <row r="790" ht="21" hidden="1" customHeight="1" spans="1:2">
      <c r="A790" s="252" t="s">
        <v>727</v>
      </c>
      <c r="B790" s="253"/>
    </row>
    <row r="791" ht="21" hidden="1" customHeight="1" spans="1:2">
      <c r="A791" s="252" t="s">
        <v>194</v>
      </c>
      <c r="B791" s="253"/>
    </row>
    <row r="792" ht="21" hidden="1" customHeight="1" spans="1:2">
      <c r="A792" s="252" t="s">
        <v>728</v>
      </c>
      <c r="B792" s="253"/>
    </row>
    <row r="793" ht="21" hidden="1" customHeight="1" spans="1:2">
      <c r="A793" s="252" t="s">
        <v>161</v>
      </c>
      <c r="B793" s="253"/>
    </row>
    <row r="794" ht="21" hidden="1" customHeight="1" spans="1:2">
      <c r="A794" s="252" t="s">
        <v>729</v>
      </c>
      <c r="B794" s="253"/>
    </row>
    <row r="795" ht="21" hidden="1" customHeight="1" spans="1:2">
      <c r="A795" s="251" t="s">
        <v>730</v>
      </c>
      <c r="B795" s="253"/>
    </row>
    <row r="796" ht="21" hidden="1" customHeight="1" spans="1:2">
      <c r="A796" s="252" t="s">
        <v>731</v>
      </c>
      <c r="B796" s="253"/>
    </row>
    <row r="797" ht="21" hidden="1" customHeight="1" spans="1:2">
      <c r="A797" s="252" t="s">
        <v>732</v>
      </c>
      <c r="B797" s="253"/>
    </row>
    <row r="798" ht="21" hidden="1" customHeight="1" spans="1:2">
      <c r="A798" s="252" t="s">
        <v>733</v>
      </c>
      <c r="B798" s="253"/>
    </row>
    <row r="799" ht="21" hidden="1" customHeight="1" spans="1:2">
      <c r="A799" s="252" t="s">
        <v>734</v>
      </c>
      <c r="B799" s="253"/>
    </row>
    <row r="800" ht="21" hidden="1" customHeight="1" spans="1:2">
      <c r="A800" s="251" t="s">
        <v>735</v>
      </c>
      <c r="B800" s="253"/>
    </row>
    <row r="801" ht="21" hidden="1" customHeight="1" spans="1:2">
      <c r="A801" s="252" t="s">
        <v>736</v>
      </c>
      <c r="B801" s="253"/>
    </row>
    <row r="802" ht="21" hidden="1" customHeight="1" spans="1:2">
      <c r="A802" s="252" t="s">
        <v>737</v>
      </c>
      <c r="B802" s="253"/>
    </row>
    <row r="803" ht="21" hidden="1" customHeight="1" spans="1:2">
      <c r="A803" s="252" t="s">
        <v>738</v>
      </c>
      <c r="B803" s="253"/>
    </row>
    <row r="804" ht="21" hidden="1" customHeight="1" spans="1:2">
      <c r="A804" s="252" t="s">
        <v>739</v>
      </c>
      <c r="B804" s="253"/>
    </row>
    <row r="805" ht="21" hidden="1" customHeight="1" spans="1:2">
      <c r="A805" s="251" t="s">
        <v>740</v>
      </c>
      <c r="B805" s="253"/>
    </row>
    <row r="806" ht="21" hidden="1" customHeight="1" spans="1:2">
      <c r="A806" s="252" t="s">
        <v>740</v>
      </c>
      <c r="B806" s="253"/>
    </row>
    <row r="807" ht="21" customHeight="1" spans="1:2">
      <c r="A807" s="249" t="s">
        <v>95</v>
      </c>
      <c r="B807" s="253">
        <f>B808+B819+B821+B824+B826+B828+B841+B845+B846+B852+B856+B860+B864+B870+B873</f>
        <v>253.98</v>
      </c>
    </row>
    <row r="808" ht="21" customHeight="1" spans="1:2">
      <c r="A808" s="251" t="s">
        <v>741</v>
      </c>
      <c r="B808" s="253">
        <f>SUM(B809:B818)</f>
        <v>67.86</v>
      </c>
    </row>
    <row r="809" ht="21" customHeight="1" spans="1:2">
      <c r="A809" s="252" t="s">
        <v>152</v>
      </c>
      <c r="B809" s="253">
        <v>18.52</v>
      </c>
    </row>
    <row r="810" ht="21" hidden="1" customHeight="1" spans="1:2">
      <c r="A810" s="252" t="s">
        <v>153</v>
      </c>
      <c r="B810" s="253"/>
    </row>
    <row r="811" ht="21" hidden="1" customHeight="1" spans="1:2">
      <c r="A811" s="252" t="s">
        <v>154</v>
      </c>
      <c r="B811" s="253"/>
    </row>
    <row r="812" ht="21" customHeight="1" spans="1:2">
      <c r="A812" s="252" t="s">
        <v>742</v>
      </c>
      <c r="B812" s="253">
        <v>49.34</v>
      </c>
    </row>
    <row r="813" ht="21" hidden="1" customHeight="1" spans="1:2">
      <c r="A813" s="252" t="s">
        <v>743</v>
      </c>
      <c r="B813" s="253"/>
    </row>
    <row r="814" ht="21" hidden="1" customHeight="1" spans="1:2">
      <c r="A814" s="252" t="s">
        <v>744</v>
      </c>
      <c r="B814" s="253"/>
    </row>
    <row r="815" ht="21" hidden="1" customHeight="1" spans="1:2">
      <c r="A815" s="252" t="s">
        <v>745</v>
      </c>
      <c r="B815" s="253"/>
    </row>
    <row r="816" ht="21" hidden="1" customHeight="1" spans="1:2">
      <c r="A816" s="252" t="s">
        <v>746</v>
      </c>
      <c r="B816" s="253"/>
    </row>
    <row r="817" ht="21" hidden="1" customHeight="1" spans="1:2">
      <c r="A817" s="252" t="s">
        <v>747</v>
      </c>
      <c r="B817" s="253"/>
    </row>
    <row r="818" ht="21" hidden="1" customHeight="1" spans="1:2">
      <c r="A818" s="252" t="s">
        <v>748</v>
      </c>
      <c r="B818" s="253"/>
    </row>
    <row r="819" ht="21" customHeight="1" spans="1:2">
      <c r="A819" s="251" t="s">
        <v>749</v>
      </c>
      <c r="B819" s="253">
        <f>SUM(B820)</f>
        <v>41.12</v>
      </c>
    </row>
    <row r="820" ht="21" customHeight="1" spans="1:2">
      <c r="A820" s="252" t="s">
        <v>749</v>
      </c>
      <c r="B820" s="253">
        <v>41.12</v>
      </c>
    </row>
    <row r="821" ht="21" hidden="1" customHeight="1" spans="1:2">
      <c r="A821" s="251" t="s">
        <v>750</v>
      </c>
      <c r="B821" s="253"/>
    </row>
    <row r="822" ht="21" hidden="1" customHeight="1" spans="1:2">
      <c r="A822" s="252" t="s">
        <v>751</v>
      </c>
      <c r="B822" s="253"/>
    </row>
    <row r="823" ht="21" hidden="1" customHeight="1" spans="1:2">
      <c r="A823" s="252" t="s">
        <v>752</v>
      </c>
      <c r="B823" s="253"/>
    </row>
    <row r="824" ht="21" customHeight="1" spans="1:2">
      <c r="A824" s="251" t="s">
        <v>753</v>
      </c>
      <c r="B824" s="253">
        <f>SUM(B825)</f>
        <v>145</v>
      </c>
    </row>
    <row r="825" ht="21" customHeight="1" spans="1:2">
      <c r="A825" s="252" t="s">
        <v>753</v>
      </c>
      <c r="B825" s="253">
        <v>145</v>
      </c>
    </row>
    <row r="826" ht="21" hidden="1" customHeight="1" spans="1:2">
      <c r="A826" s="251" t="s">
        <v>754</v>
      </c>
      <c r="B826" s="253"/>
    </row>
    <row r="827" ht="21" hidden="1" customHeight="1" spans="1:2">
      <c r="A827" s="252" t="s">
        <v>754</v>
      </c>
      <c r="B827" s="253"/>
    </row>
    <row r="828" ht="21" hidden="1" customHeight="1" spans="1:2">
      <c r="A828" s="251" t="s">
        <v>1494</v>
      </c>
      <c r="B828" s="253"/>
    </row>
    <row r="829" ht="21" hidden="1" customHeight="1" spans="1:2">
      <c r="A829" s="252" t="s">
        <v>756</v>
      </c>
      <c r="B829" s="253"/>
    </row>
    <row r="830" ht="21" hidden="1" customHeight="1" spans="1:2">
      <c r="A830" s="252" t="s">
        <v>757</v>
      </c>
      <c r="B830" s="253"/>
    </row>
    <row r="831" ht="21" hidden="1" customHeight="1" spans="1:2">
      <c r="A831" s="252" t="s">
        <v>758</v>
      </c>
      <c r="B831" s="253"/>
    </row>
    <row r="832" ht="21" hidden="1" customHeight="1" spans="1:2">
      <c r="A832" s="252" t="s">
        <v>759</v>
      </c>
      <c r="B832" s="253"/>
    </row>
    <row r="833" ht="21" hidden="1" customHeight="1" spans="1:2">
      <c r="A833" s="252" t="s">
        <v>760</v>
      </c>
      <c r="B833" s="253"/>
    </row>
    <row r="834" ht="21" hidden="1" customHeight="1" spans="1:2">
      <c r="A834" s="252" t="s">
        <v>761</v>
      </c>
      <c r="B834" s="253"/>
    </row>
    <row r="835" ht="21" hidden="1" customHeight="1" spans="1:2">
      <c r="A835" s="252" t="s">
        <v>762</v>
      </c>
      <c r="B835" s="253"/>
    </row>
    <row r="836" ht="21" hidden="1" customHeight="1" spans="1:2">
      <c r="A836" s="252" t="s">
        <v>763</v>
      </c>
      <c r="B836" s="253"/>
    </row>
    <row r="837" ht="21" hidden="1" customHeight="1" spans="1:2">
      <c r="A837" s="252" t="s">
        <v>764</v>
      </c>
      <c r="B837" s="253"/>
    </row>
    <row r="838" ht="21" hidden="1" customHeight="1" spans="1:2">
      <c r="A838" s="252" t="s">
        <v>765</v>
      </c>
      <c r="B838" s="253"/>
    </row>
    <row r="839" ht="21" hidden="1" customHeight="1" spans="1:2">
      <c r="A839" s="252" t="s">
        <v>766</v>
      </c>
      <c r="B839" s="253"/>
    </row>
    <row r="840" ht="21" hidden="1" customHeight="1" spans="1:2">
      <c r="A840" s="252" t="s">
        <v>767</v>
      </c>
      <c r="B840" s="253"/>
    </row>
    <row r="841" ht="21" hidden="1" customHeight="1" spans="1:2">
      <c r="A841" s="251" t="s">
        <v>1496</v>
      </c>
      <c r="B841" s="253"/>
    </row>
    <row r="842" ht="21" hidden="1" customHeight="1" spans="1:2">
      <c r="A842" s="252" t="s">
        <v>756</v>
      </c>
      <c r="B842" s="253"/>
    </row>
    <row r="843" ht="21" hidden="1" customHeight="1" spans="1:2">
      <c r="A843" s="252" t="s">
        <v>757</v>
      </c>
      <c r="B843" s="253"/>
    </row>
    <row r="844" ht="21" hidden="1" customHeight="1" spans="1:2">
      <c r="A844" s="252" t="s">
        <v>769</v>
      </c>
      <c r="B844" s="253"/>
    </row>
    <row r="845" ht="21" hidden="1" customHeight="1" spans="1:2">
      <c r="A845" s="251" t="s">
        <v>770</v>
      </c>
      <c r="B845" s="253"/>
    </row>
    <row r="846" ht="21" hidden="1" customHeight="1" spans="1:2">
      <c r="A846" s="251" t="s">
        <v>771</v>
      </c>
      <c r="B846" s="253"/>
    </row>
    <row r="847" ht="21" hidden="1" customHeight="1" spans="1:2">
      <c r="A847" s="252" t="s">
        <v>772</v>
      </c>
      <c r="B847" s="253"/>
    </row>
    <row r="848" ht="21" hidden="1" customHeight="1" spans="1:2">
      <c r="A848" s="252" t="s">
        <v>773</v>
      </c>
      <c r="B848" s="253"/>
    </row>
    <row r="849" ht="21" hidden="1" customHeight="1" spans="1:2">
      <c r="A849" s="252" t="s">
        <v>774</v>
      </c>
      <c r="B849" s="253"/>
    </row>
    <row r="850" ht="21" hidden="1" customHeight="1" spans="1:2">
      <c r="A850" s="252" t="s">
        <v>775</v>
      </c>
      <c r="B850" s="253"/>
    </row>
    <row r="851" ht="21" hidden="1" customHeight="1" spans="1:2">
      <c r="A851" s="252" t="s">
        <v>776</v>
      </c>
      <c r="B851" s="253"/>
    </row>
    <row r="852" ht="21" hidden="1" customHeight="1" spans="1:2">
      <c r="A852" s="251" t="s">
        <v>777</v>
      </c>
      <c r="B852" s="253"/>
    </row>
    <row r="853" ht="21" hidden="1" customHeight="1" spans="1:2">
      <c r="A853" s="252" t="s">
        <v>778</v>
      </c>
      <c r="B853" s="253"/>
    </row>
    <row r="854" ht="21" hidden="1" customHeight="1" spans="1:2">
      <c r="A854" s="252" t="s">
        <v>779</v>
      </c>
      <c r="B854" s="253"/>
    </row>
    <row r="855" ht="21" hidden="1" customHeight="1" spans="1:2">
      <c r="A855" s="252" t="s">
        <v>780</v>
      </c>
      <c r="B855" s="253"/>
    </row>
    <row r="856" ht="21" hidden="1" customHeight="1" spans="1:2">
      <c r="A856" s="251" t="s">
        <v>781</v>
      </c>
      <c r="B856" s="253"/>
    </row>
    <row r="857" ht="21" hidden="1" customHeight="1" spans="1:2">
      <c r="A857" s="252" t="s">
        <v>756</v>
      </c>
      <c r="B857" s="253"/>
    </row>
    <row r="858" ht="21" hidden="1" customHeight="1" spans="1:2">
      <c r="A858" s="252" t="s">
        <v>757</v>
      </c>
      <c r="B858" s="253"/>
    </row>
    <row r="859" ht="21" hidden="1" customHeight="1" spans="1:2">
      <c r="A859" s="252" t="s">
        <v>782</v>
      </c>
      <c r="B859" s="253"/>
    </row>
    <row r="860" ht="21" hidden="1" customHeight="1" spans="1:2">
      <c r="A860" s="251" t="s">
        <v>783</v>
      </c>
      <c r="B860" s="253"/>
    </row>
    <row r="861" ht="21" hidden="1" customHeight="1" spans="1:2">
      <c r="A861" s="252" t="s">
        <v>756</v>
      </c>
      <c r="B861" s="253"/>
    </row>
    <row r="862" ht="21" hidden="1" customHeight="1" spans="1:2">
      <c r="A862" s="252" t="s">
        <v>757</v>
      </c>
      <c r="B862" s="253"/>
    </row>
    <row r="863" ht="21" hidden="1" customHeight="1" spans="1:2">
      <c r="A863" s="252" t="s">
        <v>784</v>
      </c>
      <c r="B863" s="253"/>
    </row>
    <row r="864" ht="21" hidden="1" customHeight="1" spans="1:2">
      <c r="A864" s="251" t="s">
        <v>785</v>
      </c>
      <c r="B864" s="253"/>
    </row>
    <row r="865" ht="21" hidden="1" customHeight="1" spans="1:2">
      <c r="A865" s="252" t="s">
        <v>772</v>
      </c>
      <c r="B865" s="253"/>
    </row>
    <row r="866" ht="21" hidden="1" customHeight="1" spans="1:2">
      <c r="A866" s="252" t="s">
        <v>773</v>
      </c>
      <c r="B866" s="253"/>
    </row>
    <row r="867" ht="21" hidden="1" customHeight="1" spans="1:2">
      <c r="A867" s="252" t="s">
        <v>774</v>
      </c>
      <c r="B867" s="253"/>
    </row>
    <row r="868" ht="21" hidden="1" customHeight="1" spans="1:2">
      <c r="A868" s="252" t="s">
        <v>775</v>
      </c>
      <c r="B868" s="253"/>
    </row>
    <row r="869" ht="21" hidden="1" customHeight="1" spans="1:2">
      <c r="A869" s="252" t="s">
        <v>786</v>
      </c>
      <c r="B869" s="253"/>
    </row>
    <row r="870" ht="21" hidden="1" customHeight="1" spans="1:2">
      <c r="A870" s="251" t="s">
        <v>787</v>
      </c>
      <c r="B870" s="253"/>
    </row>
    <row r="871" ht="21" hidden="1" customHeight="1" spans="1:2">
      <c r="A871" s="252" t="s">
        <v>778</v>
      </c>
      <c r="B871" s="253"/>
    </row>
    <row r="872" ht="21" hidden="1" customHeight="1" spans="1:2">
      <c r="A872" s="252" t="s">
        <v>788</v>
      </c>
      <c r="B872" s="253"/>
    </row>
    <row r="873" ht="21" hidden="1" customHeight="1" spans="1:2">
      <c r="A873" s="251" t="s">
        <v>789</v>
      </c>
      <c r="B873" s="253"/>
    </row>
    <row r="874" ht="21" hidden="1" customHeight="1" spans="1:2">
      <c r="A874" s="252" t="s">
        <v>789</v>
      </c>
      <c r="B874" s="253"/>
    </row>
    <row r="875" ht="21" customHeight="1" spans="1:2">
      <c r="A875" s="249" t="s">
        <v>97</v>
      </c>
      <c r="B875" s="253">
        <f>B876+B901+B926+B952+B963+B970+B977+B980+B985+B990+B995+B998+B1003</f>
        <v>928.13</v>
      </c>
    </row>
    <row r="876" ht="21" customHeight="1" spans="1:2">
      <c r="A876" s="251" t="s">
        <v>1596</v>
      </c>
      <c r="B876" s="253">
        <f>SUM(B877:B900)</f>
        <v>474.97</v>
      </c>
    </row>
    <row r="877" ht="21" hidden="1" customHeight="1" spans="1:2">
      <c r="A877" s="252" t="s">
        <v>152</v>
      </c>
      <c r="B877" s="253"/>
    </row>
    <row r="878" ht="21" hidden="1" customHeight="1" spans="1:2">
      <c r="A878" s="252" t="s">
        <v>153</v>
      </c>
      <c r="B878" s="253"/>
    </row>
    <row r="879" ht="21" hidden="1" customHeight="1" spans="1:2">
      <c r="A879" s="252" t="s">
        <v>154</v>
      </c>
      <c r="B879" s="253"/>
    </row>
    <row r="880" ht="21" customHeight="1" spans="1:2">
      <c r="A880" s="252" t="s">
        <v>161</v>
      </c>
      <c r="B880" s="253">
        <v>338.44</v>
      </c>
    </row>
    <row r="881" ht="21" hidden="1" customHeight="1" spans="1:2">
      <c r="A881" s="252" t="s">
        <v>791</v>
      </c>
      <c r="B881" s="253"/>
    </row>
    <row r="882" ht="21" hidden="1" customHeight="1" spans="1:2">
      <c r="A882" s="252" t="s">
        <v>792</v>
      </c>
      <c r="B882" s="253"/>
    </row>
    <row r="883" ht="21" hidden="1" customHeight="1" spans="1:2">
      <c r="A883" s="252" t="s">
        <v>793</v>
      </c>
      <c r="B883" s="253"/>
    </row>
    <row r="884" ht="21" hidden="1" customHeight="1" spans="1:2">
      <c r="A884" s="252" t="s">
        <v>794</v>
      </c>
      <c r="B884" s="253"/>
    </row>
    <row r="885" ht="21" hidden="1" customHeight="1" spans="1:2">
      <c r="A885" s="252" t="s">
        <v>795</v>
      </c>
      <c r="B885" s="253"/>
    </row>
    <row r="886" ht="21" hidden="1" customHeight="1" spans="1:2">
      <c r="A886" s="252" t="s">
        <v>796</v>
      </c>
      <c r="B886" s="253"/>
    </row>
    <row r="887" ht="21" hidden="1" customHeight="1" spans="1:2">
      <c r="A887" s="252" t="s">
        <v>797</v>
      </c>
      <c r="B887" s="253"/>
    </row>
    <row r="888" ht="21" hidden="1" customHeight="1" spans="1:2">
      <c r="A888" s="252" t="s">
        <v>798</v>
      </c>
      <c r="B888" s="253"/>
    </row>
    <row r="889" ht="21" hidden="1" customHeight="1" spans="1:2">
      <c r="A889" s="252" t="s">
        <v>799</v>
      </c>
      <c r="B889" s="253"/>
    </row>
    <row r="890" ht="21" hidden="1" customHeight="1" spans="1:2">
      <c r="A890" s="252" t="s">
        <v>800</v>
      </c>
      <c r="B890" s="253"/>
    </row>
    <row r="891" ht="21" hidden="1" customHeight="1" spans="1:2">
      <c r="A891" s="252" t="s">
        <v>801</v>
      </c>
      <c r="B891" s="253"/>
    </row>
    <row r="892" ht="21" hidden="1" customHeight="1" spans="1:2">
      <c r="A892" s="252" t="s">
        <v>1597</v>
      </c>
      <c r="B892" s="253"/>
    </row>
    <row r="893" ht="21" hidden="1" customHeight="1" spans="1:2">
      <c r="A893" s="252" t="s">
        <v>1598</v>
      </c>
      <c r="B893" s="253"/>
    </row>
    <row r="894" ht="21" hidden="1" customHeight="1" spans="1:2">
      <c r="A894" s="252" t="s">
        <v>804</v>
      </c>
      <c r="B894" s="253"/>
    </row>
    <row r="895" ht="21" hidden="1" customHeight="1" spans="1:2">
      <c r="A895" s="252" t="s">
        <v>1599</v>
      </c>
      <c r="B895" s="253"/>
    </row>
    <row r="896" ht="21" hidden="1" customHeight="1" spans="1:2">
      <c r="A896" s="252" t="s">
        <v>806</v>
      </c>
      <c r="B896" s="253"/>
    </row>
    <row r="897" ht="21" customHeight="1" spans="1:2">
      <c r="A897" s="252" t="s">
        <v>807</v>
      </c>
      <c r="B897" s="253">
        <v>136.53</v>
      </c>
    </row>
    <row r="898" ht="21" hidden="1" customHeight="1" spans="1:2">
      <c r="A898" s="252" t="s">
        <v>808</v>
      </c>
      <c r="B898" s="253"/>
    </row>
    <row r="899" ht="21" hidden="1" customHeight="1" spans="1:2">
      <c r="A899" s="252" t="s">
        <v>809</v>
      </c>
      <c r="B899" s="253"/>
    </row>
    <row r="900" ht="21" hidden="1" customHeight="1" spans="1:2">
      <c r="A900" s="252" t="s">
        <v>810</v>
      </c>
      <c r="B900" s="253"/>
    </row>
    <row r="901" ht="21" customHeight="1" spans="1:2">
      <c r="A901" s="251" t="s">
        <v>811</v>
      </c>
      <c r="B901" s="253">
        <f>SUM(B902:B925)</f>
        <v>11.6</v>
      </c>
    </row>
    <row r="902" ht="21" hidden="1" customHeight="1" spans="1:2">
      <c r="A902" s="252" t="s">
        <v>152</v>
      </c>
      <c r="B902" s="253"/>
    </row>
    <row r="903" ht="21" hidden="1" customHeight="1" spans="1:2">
      <c r="A903" s="252" t="s">
        <v>153</v>
      </c>
      <c r="B903" s="253"/>
    </row>
    <row r="904" ht="21" hidden="1" customHeight="1" spans="1:2">
      <c r="A904" s="252" t="s">
        <v>154</v>
      </c>
      <c r="B904" s="253"/>
    </row>
    <row r="905" ht="21" hidden="1" customHeight="1" spans="1:2">
      <c r="A905" s="252" t="s">
        <v>812</v>
      </c>
      <c r="B905" s="253"/>
    </row>
    <row r="906" ht="21" hidden="1" customHeight="1" spans="1:2">
      <c r="A906" s="252" t="s">
        <v>1600</v>
      </c>
      <c r="B906" s="253"/>
    </row>
    <row r="907" ht="21" hidden="1" customHeight="1" spans="1:2">
      <c r="A907" s="252" t="s">
        <v>814</v>
      </c>
      <c r="B907" s="253"/>
    </row>
    <row r="908" ht="21" hidden="1" customHeight="1" spans="1:2">
      <c r="A908" s="252" t="s">
        <v>815</v>
      </c>
      <c r="B908" s="253"/>
    </row>
    <row r="909" ht="21" hidden="1" customHeight="1" spans="1:2">
      <c r="A909" s="252" t="s">
        <v>816</v>
      </c>
      <c r="B909" s="253"/>
    </row>
    <row r="910" ht="21" hidden="1" customHeight="1" spans="1:2">
      <c r="A910" s="252" t="s">
        <v>817</v>
      </c>
      <c r="B910" s="253"/>
    </row>
    <row r="911" ht="21" hidden="1" customHeight="1" spans="1:2">
      <c r="A911" s="252" t="s">
        <v>818</v>
      </c>
      <c r="B911" s="253"/>
    </row>
    <row r="912" ht="21" hidden="1" customHeight="1" spans="1:2">
      <c r="A912" s="252" t="s">
        <v>819</v>
      </c>
      <c r="B912" s="253"/>
    </row>
    <row r="913" ht="21" hidden="1" customHeight="1" spans="1:2">
      <c r="A913" s="252" t="s">
        <v>820</v>
      </c>
      <c r="B913" s="253"/>
    </row>
    <row r="914" ht="21" hidden="1" customHeight="1" spans="1:2">
      <c r="A914" s="252" t="s">
        <v>821</v>
      </c>
      <c r="B914" s="253"/>
    </row>
    <row r="915" ht="21" hidden="1" customHeight="1" spans="1:2">
      <c r="A915" s="252" t="s">
        <v>303</v>
      </c>
      <c r="B915" s="253"/>
    </row>
    <row r="916" ht="21" hidden="1" customHeight="1" spans="1:2">
      <c r="A916" s="252" t="s">
        <v>822</v>
      </c>
      <c r="B916" s="253"/>
    </row>
    <row r="917" ht="21" hidden="1" customHeight="1" spans="1:2">
      <c r="A917" s="252" t="s">
        <v>823</v>
      </c>
      <c r="B917" s="253"/>
    </row>
    <row r="918" ht="21" hidden="1" customHeight="1" spans="1:2">
      <c r="A918" s="252" t="s">
        <v>824</v>
      </c>
      <c r="B918" s="253"/>
    </row>
    <row r="919" ht="21" hidden="1" customHeight="1" spans="1:2">
      <c r="A919" s="252" t="s">
        <v>825</v>
      </c>
      <c r="B919" s="253"/>
    </row>
    <row r="920" ht="21" hidden="1" customHeight="1" spans="1:2">
      <c r="A920" s="252" t="s">
        <v>826</v>
      </c>
      <c r="B920" s="253"/>
    </row>
    <row r="921" ht="21" customHeight="1" spans="1:2">
      <c r="A921" s="252" t="s">
        <v>1601</v>
      </c>
      <c r="B921" s="253">
        <v>11.6</v>
      </c>
    </row>
    <row r="922" ht="21" hidden="1" customHeight="1" spans="1:2">
      <c r="A922" s="252" t="s">
        <v>828</v>
      </c>
      <c r="B922" s="253"/>
    </row>
    <row r="923" ht="21" hidden="1" customHeight="1" spans="1:2">
      <c r="A923" s="252" t="s">
        <v>829</v>
      </c>
      <c r="B923" s="253"/>
    </row>
    <row r="924" ht="21" hidden="1" customHeight="1" spans="1:2">
      <c r="A924" s="252" t="s">
        <v>830</v>
      </c>
      <c r="B924" s="253"/>
    </row>
    <row r="925" ht="21" hidden="1" customHeight="1" spans="1:2">
      <c r="A925" s="252" t="s">
        <v>831</v>
      </c>
      <c r="B925" s="253"/>
    </row>
    <row r="926" ht="21" customHeight="1" spans="1:2">
      <c r="A926" s="251" t="s">
        <v>832</v>
      </c>
      <c r="B926" s="253">
        <f>SUM(B927:B951)</f>
        <v>17</v>
      </c>
    </row>
    <row r="927" ht="21" hidden="1" customHeight="1" spans="1:2">
      <c r="A927" s="252" t="s">
        <v>152</v>
      </c>
      <c r="B927" s="253"/>
    </row>
    <row r="928" ht="21" hidden="1" customHeight="1" spans="1:2">
      <c r="A928" s="252" t="s">
        <v>153</v>
      </c>
      <c r="B928" s="253"/>
    </row>
    <row r="929" ht="21" hidden="1" customHeight="1" spans="1:2">
      <c r="A929" s="252" t="s">
        <v>154</v>
      </c>
      <c r="B929" s="253"/>
    </row>
    <row r="930" ht="21" hidden="1" customHeight="1" spans="1:2">
      <c r="A930" s="252" t="s">
        <v>833</v>
      </c>
      <c r="B930" s="253"/>
    </row>
    <row r="931" ht="21" hidden="1" customHeight="1" spans="1:2">
      <c r="A931" s="252" t="s">
        <v>834</v>
      </c>
      <c r="B931" s="253"/>
    </row>
    <row r="932" ht="21" hidden="1" customHeight="1" spans="1:2">
      <c r="A932" s="252" t="s">
        <v>835</v>
      </c>
      <c r="B932" s="253"/>
    </row>
    <row r="933" ht="21" hidden="1" customHeight="1" spans="1:2">
      <c r="A933" s="252" t="s">
        <v>836</v>
      </c>
      <c r="B933" s="253"/>
    </row>
    <row r="934" ht="21" hidden="1" customHeight="1" spans="1:2">
      <c r="A934" s="252" t="s">
        <v>837</v>
      </c>
      <c r="B934" s="253"/>
    </row>
    <row r="935" ht="21" hidden="1" customHeight="1" spans="1:2">
      <c r="A935" s="252" t="s">
        <v>838</v>
      </c>
      <c r="B935" s="253"/>
    </row>
    <row r="936" ht="21" hidden="1" customHeight="1" spans="1:2">
      <c r="A936" s="252" t="s">
        <v>839</v>
      </c>
      <c r="B936" s="253"/>
    </row>
    <row r="937" ht="21" hidden="1" customHeight="1" spans="1:2">
      <c r="A937" s="252" t="s">
        <v>840</v>
      </c>
      <c r="B937" s="253"/>
    </row>
    <row r="938" ht="21" hidden="1" customHeight="1" spans="1:2">
      <c r="A938" s="252" t="s">
        <v>841</v>
      </c>
      <c r="B938" s="253"/>
    </row>
    <row r="939" ht="21" hidden="1" customHeight="1" spans="1:2">
      <c r="A939" s="252" t="s">
        <v>842</v>
      </c>
      <c r="B939" s="253"/>
    </row>
    <row r="940" ht="21" customHeight="1" spans="1:2">
      <c r="A940" s="252" t="s">
        <v>843</v>
      </c>
      <c r="B940" s="253">
        <v>15</v>
      </c>
    </row>
    <row r="941" ht="21" customHeight="1" spans="1:2">
      <c r="A941" s="252" t="s">
        <v>844</v>
      </c>
      <c r="B941" s="253">
        <v>2</v>
      </c>
    </row>
    <row r="942" ht="21" hidden="1" customHeight="1" spans="1:2">
      <c r="A942" s="252" t="s">
        <v>1602</v>
      </c>
      <c r="B942" s="253"/>
    </row>
    <row r="943" ht="21" hidden="1" customHeight="1" spans="1:2">
      <c r="A943" s="252" t="s">
        <v>846</v>
      </c>
      <c r="B943" s="253"/>
    </row>
    <row r="944" ht="21" hidden="1" customHeight="1" spans="1:2">
      <c r="A944" s="252" t="s">
        <v>847</v>
      </c>
      <c r="B944" s="253"/>
    </row>
    <row r="945" ht="21" hidden="1" customHeight="1" spans="1:2">
      <c r="A945" s="252" t="s">
        <v>848</v>
      </c>
      <c r="B945" s="253"/>
    </row>
    <row r="946" ht="21" hidden="1" customHeight="1" spans="1:2">
      <c r="A946" s="252" t="s">
        <v>849</v>
      </c>
      <c r="B946" s="253"/>
    </row>
    <row r="947" ht="21" hidden="1" customHeight="1" spans="1:2">
      <c r="A947" s="252" t="s">
        <v>850</v>
      </c>
      <c r="B947" s="253"/>
    </row>
    <row r="948" ht="21" hidden="1" customHeight="1" spans="1:2">
      <c r="A948" s="252" t="s">
        <v>823</v>
      </c>
      <c r="B948" s="253"/>
    </row>
    <row r="949" ht="21" hidden="1" customHeight="1" spans="1:2">
      <c r="A949" s="252" t="s">
        <v>1603</v>
      </c>
      <c r="B949" s="253"/>
    </row>
    <row r="950" ht="21" hidden="1" customHeight="1" spans="1:2">
      <c r="A950" s="252" t="s">
        <v>852</v>
      </c>
      <c r="B950" s="253"/>
    </row>
    <row r="951" ht="21" hidden="1" customHeight="1" spans="1:2">
      <c r="A951" s="252" t="s">
        <v>853</v>
      </c>
      <c r="B951" s="253"/>
    </row>
    <row r="952" ht="21" customHeight="1" spans="1:2">
      <c r="A952" s="251" t="s">
        <v>862</v>
      </c>
      <c r="B952" s="253">
        <f>SUM(B953:B962)</f>
        <v>5</v>
      </c>
    </row>
    <row r="953" ht="21" hidden="1" customHeight="1" spans="1:2">
      <c r="A953" s="252" t="s">
        <v>152</v>
      </c>
      <c r="B953" s="253"/>
    </row>
    <row r="954" ht="21" hidden="1" customHeight="1" spans="1:2">
      <c r="A954" s="252" t="s">
        <v>153</v>
      </c>
      <c r="B954" s="253"/>
    </row>
    <row r="955" ht="21" hidden="1" customHeight="1" spans="1:2">
      <c r="A955" s="252" t="s">
        <v>154</v>
      </c>
      <c r="B955" s="253"/>
    </row>
    <row r="956" ht="21" hidden="1" customHeight="1" spans="1:2">
      <c r="A956" s="252" t="s">
        <v>863</v>
      </c>
      <c r="B956" s="253"/>
    </row>
    <row r="957" ht="21" hidden="1" customHeight="1" spans="1:2">
      <c r="A957" s="252" t="s">
        <v>864</v>
      </c>
      <c r="B957" s="253"/>
    </row>
    <row r="958" ht="21" hidden="1" customHeight="1" spans="1:2">
      <c r="A958" s="252" t="s">
        <v>865</v>
      </c>
      <c r="B958" s="253"/>
    </row>
    <row r="959" ht="21" hidden="1" customHeight="1" spans="1:2">
      <c r="A959" s="252" t="s">
        <v>866</v>
      </c>
      <c r="B959" s="253"/>
    </row>
    <row r="960" ht="21" hidden="1" customHeight="1" spans="1:2">
      <c r="A960" s="252" t="s">
        <v>867</v>
      </c>
      <c r="B960" s="253"/>
    </row>
    <row r="961" ht="21" hidden="1" customHeight="1" spans="1:2">
      <c r="A961" s="252" t="s">
        <v>868</v>
      </c>
      <c r="B961" s="253"/>
    </row>
    <row r="962" ht="21" customHeight="1" spans="1:2">
      <c r="A962" s="252" t="s">
        <v>869</v>
      </c>
      <c r="B962" s="253">
        <v>5</v>
      </c>
    </row>
    <row r="963" ht="21" customHeight="1" spans="1:2">
      <c r="A963" s="251" t="s">
        <v>875</v>
      </c>
      <c r="B963" s="253">
        <f>SUM(B964:B969)</f>
        <v>417.94</v>
      </c>
    </row>
    <row r="964" ht="21" hidden="1" customHeight="1" spans="1:2">
      <c r="A964" s="252" t="s">
        <v>876</v>
      </c>
      <c r="B964" s="253"/>
    </row>
    <row r="965" ht="21" hidden="1" customHeight="1" spans="1:2">
      <c r="A965" s="252" t="s">
        <v>877</v>
      </c>
      <c r="B965" s="253"/>
    </row>
    <row r="966" ht="21" customHeight="1" spans="1:2">
      <c r="A966" s="252" t="s">
        <v>878</v>
      </c>
      <c r="B966" s="253">
        <v>417.94</v>
      </c>
    </row>
    <row r="967" ht="21" hidden="1" customHeight="1" spans="1:2">
      <c r="A967" s="252" t="s">
        <v>879</v>
      </c>
      <c r="B967" s="253"/>
    </row>
    <row r="968" ht="21" hidden="1" customHeight="1" spans="1:2">
      <c r="A968" s="252" t="s">
        <v>880</v>
      </c>
      <c r="B968" s="253"/>
    </row>
    <row r="969" ht="21" hidden="1" customHeight="1" spans="1:2">
      <c r="A969" s="252" t="s">
        <v>881</v>
      </c>
      <c r="B969" s="253"/>
    </row>
    <row r="970" ht="21" customHeight="1" spans="1:2">
      <c r="A970" s="251" t="s">
        <v>882</v>
      </c>
      <c r="B970" s="253">
        <f>SUM(B971:B976)</f>
        <v>1.62</v>
      </c>
    </row>
    <row r="971" ht="21" hidden="1" customHeight="1" spans="1:2">
      <c r="A971" s="252" t="s">
        <v>883</v>
      </c>
      <c r="B971" s="253"/>
    </row>
    <row r="972" ht="21" hidden="1" customHeight="1" spans="1:2">
      <c r="A972" s="252" t="s">
        <v>884</v>
      </c>
      <c r="B972" s="253"/>
    </row>
    <row r="973" ht="21" hidden="1" customHeight="1" spans="1:2">
      <c r="A973" s="252" t="s">
        <v>885</v>
      </c>
      <c r="B973" s="253"/>
    </row>
    <row r="974" ht="21" customHeight="1" spans="1:2">
      <c r="A974" s="252" t="s">
        <v>886</v>
      </c>
      <c r="B974" s="253">
        <v>1.62</v>
      </c>
    </row>
    <row r="975" ht="21" hidden="1" customHeight="1" spans="1:2">
      <c r="A975" s="252" t="s">
        <v>887</v>
      </c>
      <c r="B975" s="253"/>
    </row>
    <row r="976" ht="21" hidden="1" customHeight="1" spans="1:2">
      <c r="A976" s="252" t="s">
        <v>888</v>
      </c>
      <c r="B976" s="253"/>
    </row>
    <row r="977" ht="21" hidden="1" customHeight="1" spans="1:2">
      <c r="A977" s="251" t="s">
        <v>889</v>
      </c>
      <c r="B977" s="253"/>
    </row>
    <row r="978" ht="21" hidden="1" customHeight="1" spans="1:2">
      <c r="A978" s="252" t="s">
        <v>890</v>
      </c>
      <c r="B978" s="253"/>
    </row>
    <row r="979" ht="21" hidden="1" customHeight="1" spans="1:2">
      <c r="A979" s="252" t="s">
        <v>891</v>
      </c>
      <c r="B979" s="253"/>
    </row>
    <row r="980" ht="21" hidden="1" customHeight="1" spans="1:2">
      <c r="A980" s="251" t="s">
        <v>892</v>
      </c>
      <c r="B980" s="253"/>
    </row>
    <row r="981" ht="21" hidden="1" customHeight="1" spans="1:2">
      <c r="A981" s="252" t="s">
        <v>581</v>
      </c>
      <c r="B981" s="253"/>
    </row>
    <row r="982" ht="21" hidden="1" customHeight="1" spans="1:2">
      <c r="A982" s="252" t="s">
        <v>893</v>
      </c>
      <c r="B982" s="253"/>
    </row>
    <row r="983" ht="21" hidden="1" customHeight="1" spans="1:2">
      <c r="A983" s="252" t="s">
        <v>894</v>
      </c>
      <c r="B983" s="253"/>
    </row>
    <row r="984" ht="21" hidden="1" customHeight="1" spans="1:2">
      <c r="A984" s="252" t="s">
        <v>895</v>
      </c>
      <c r="B984" s="253"/>
    </row>
    <row r="985" ht="21" hidden="1" customHeight="1" spans="1:2">
      <c r="A985" s="251" t="s">
        <v>896</v>
      </c>
      <c r="B985" s="253"/>
    </row>
    <row r="986" ht="21" hidden="1" customHeight="1" spans="1:2">
      <c r="A986" s="252" t="s">
        <v>581</v>
      </c>
      <c r="B986" s="253"/>
    </row>
    <row r="987" ht="21" hidden="1" customHeight="1" spans="1:2">
      <c r="A987" s="252" t="s">
        <v>893</v>
      </c>
      <c r="B987" s="253"/>
    </row>
    <row r="988" ht="21" hidden="1" customHeight="1" spans="1:2">
      <c r="A988" s="252" t="s">
        <v>897</v>
      </c>
      <c r="B988" s="253"/>
    </row>
    <row r="989" ht="21" hidden="1" customHeight="1" spans="1:2">
      <c r="A989" s="252" t="s">
        <v>898</v>
      </c>
      <c r="B989" s="253"/>
    </row>
    <row r="990" ht="21" hidden="1" customHeight="1" spans="1:2">
      <c r="A990" s="251" t="s">
        <v>899</v>
      </c>
      <c r="B990" s="253"/>
    </row>
    <row r="991" ht="21" hidden="1" customHeight="1" spans="1:2">
      <c r="A991" s="252" t="s">
        <v>855</v>
      </c>
      <c r="B991" s="253"/>
    </row>
    <row r="992" ht="21" hidden="1" customHeight="1" spans="1:2">
      <c r="A992" s="252" t="s">
        <v>1604</v>
      </c>
      <c r="B992" s="253"/>
    </row>
    <row r="993" ht="21" hidden="1" customHeight="1" spans="1:2">
      <c r="A993" s="252" t="s">
        <v>901</v>
      </c>
      <c r="B993" s="253"/>
    </row>
    <row r="994" ht="21" hidden="1" customHeight="1" spans="1:2">
      <c r="A994" s="252" t="s">
        <v>902</v>
      </c>
      <c r="B994" s="253"/>
    </row>
    <row r="995" ht="21" hidden="1" customHeight="1" spans="1:2">
      <c r="A995" s="251" t="s">
        <v>903</v>
      </c>
      <c r="B995" s="253"/>
    </row>
    <row r="996" ht="21" hidden="1" customHeight="1" spans="1:2">
      <c r="A996" s="252" t="s">
        <v>581</v>
      </c>
      <c r="B996" s="253"/>
    </row>
    <row r="997" ht="21" hidden="1" customHeight="1" spans="1:2">
      <c r="A997" s="252" t="s">
        <v>904</v>
      </c>
      <c r="B997" s="253"/>
    </row>
    <row r="998" ht="21" hidden="1" customHeight="1" spans="1:2">
      <c r="A998" s="251" t="s">
        <v>905</v>
      </c>
      <c r="B998" s="253"/>
    </row>
    <row r="999" ht="21" hidden="1" customHeight="1" spans="1:2">
      <c r="A999" s="252" t="s">
        <v>855</v>
      </c>
      <c r="B999" s="253"/>
    </row>
    <row r="1000" ht="21" hidden="1" customHeight="1" spans="1:2">
      <c r="A1000" s="252" t="s">
        <v>900</v>
      </c>
      <c r="B1000" s="253"/>
    </row>
    <row r="1001" ht="21" hidden="1" customHeight="1" spans="1:2">
      <c r="A1001" s="252" t="s">
        <v>901</v>
      </c>
      <c r="B1001" s="253"/>
    </row>
    <row r="1002" ht="21" hidden="1" customHeight="1" spans="1:2">
      <c r="A1002" s="252" t="s">
        <v>906</v>
      </c>
      <c r="B1002" s="253"/>
    </row>
    <row r="1003" ht="21" hidden="1" customHeight="1" spans="1:2">
      <c r="A1003" s="251" t="s">
        <v>907</v>
      </c>
      <c r="B1003" s="253"/>
    </row>
    <row r="1004" ht="21" hidden="1" customHeight="1" spans="1:2">
      <c r="A1004" s="252" t="s">
        <v>908</v>
      </c>
      <c r="B1004" s="253"/>
    </row>
    <row r="1005" ht="21" hidden="1" customHeight="1" spans="1:2">
      <c r="A1005" s="252" t="s">
        <v>907</v>
      </c>
      <c r="B1005" s="253"/>
    </row>
    <row r="1006" ht="21" customHeight="1" spans="1:2">
      <c r="A1006" s="249" t="s">
        <v>99</v>
      </c>
      <c r="B1006" s="253">
        <f>B1007+B1030+B1040+B1050+B1055+B1062+B1067+B1072+B1077+B1082+B1091+B1098+B1107+B1110+B1113+B1114+B1118</f>
        <v>34.2</v>
      </c>
    </row>
    <row r="1007" ht="21" customHeight="1" spans="1:2">
      <c r="A1007" s="251" t="s">
        <v>909</v>
      </c>
      <c r="B1007" s="253">
        <f>SUM(B1008:B1029)</f>
        <v>34.2</v>
      </c>
    </row>
    <row r="1008" ht="21" hidden="1" customHeight="1" spans="1:2">
      <c r="A1008" s="252" t="s">
        <v>152</v>
      </c>
      <c r="B1008" s="253"/>
    </row>
    <row r="1009" ht="21" hidden="1" customHeight="1" spans="1:2">
      <c r="A1009" s="252" t="s">
        <v>153</v>
      </c>
      <c r="B1009" s="253"/>
    </row>
    <row r="1010" ht="21" hidden="1" customHeight="1" spans="1:2">
      <c r="A1010" s="252" t="s">
        <v>154</v>
      </c>
      <c r="B1010" s="253"/>
    </row>
    <row r="1011" ht="21" hidden="1" customHeight="1" spans="1:2">
      <c r="A1011" s="252" t="s">
        <v>910</v>
      </c>
      <c r="B1011" s="253"/>
    </row>
    <row r="1012" ht="21" customHeight="1" spans="1:2">
      <c r="A1012" s="252" t="s">
        <v>911</v>
      </c>
      <c r="B1012" s="253">
        <v>25.2</v>
      </c>
    </row>
    <row r="1013" ht="21" hidden="1" customHeight="1" spans="1:2">
      <c r="A1013" s="252" t="s">
        <v>912</v>
      </c>
      <c r="B1013" s="253"/>
    </row>
    <row r="1014" ht="21" customHeight="1" spans="1:2">
      <c r="A1014" s="252" t="s">
        <v>913</v>
      </c>
      <c r="B1014" s="253">
        <v>9</v>
      </c>
    </row>
    <row r="1015" ht="21" hidden="1" customHeight="1" spans="1:2">
      <c r="A1015" s="252" t="s">
        <v>914</v>
      </c>
      <c r="B1015" s="253"/>
    </row>
    <row r="1016" ht="21" hidden="1" customHeight="1" spans="1:2">
      <c r="A1016" s="252" t="s">
        <v>915</v>
      </c>
      <c r="B1016" s="253"/>
    </row>
    <row r="1017" ht="21" hidden="1" customHeight="1" spans="1:2">
      <c r="A1017" s="252" t="s">
        <v>916</v>
      </c>
      <c r="B1017" s="253"/>
    </row>
    <row r="1018" ht="21" hidden="1" customHeight="1" spans="1:2">
      <c r="A1018" s="252" t="s">
        <v>917</v>
      </c>
      <c r="B1018" s="253"/>
    </row>
    <row r="1019" ht="21" hidden="1" customHeight="1" spans="1:2">
      <c r="A1019" s="252" t="s">
        <v>918</v>
      </c>
      <c r="B1019" s="253"/>
    </row>
    <row r="1020" ht="21" hidden="1" customHeight="1" spans="1:2">
      <c r="A1020" s="252" t="s">
        <v>919</v>
      </c>
      <c r="B1020" s="253"/>
    </row>
    <row r="1021" ht="21" hidden="1" customHeight="1" spans="1:2">
      <c r="A1021" s="252" t="s">
        <v>920</v>
      </c>
      <c r="B1021" s="253"/>
    </row>
    <row r="1022" ht="21" hidden="1" customHeight="1" spans="1:2">
      <c r="A1022" s="252" t="s">
        <v>921</v>
      </c>
      <c r="B1022" s="253"/>
    </row>
    <row r="1023" ht="21" hidden="1" customHeight="1" spans="1:2">
      <c r="A1023" s="252" t="s">
        <v>922</v>
      </c>
      <c r="B1023" s="253"/>
    </row>
    <row r="1024" ht="21" hidden="1" customHeight="1" spans="1:2">
      <c r="A1024" s="252" t="s">
        <v>923</v>
      </c>
      <c r="B1024" s="253"/>
    </row>
    <row r="1025" ht="21" hidden="1" customHeight="1" spans="1:2">
      <c r="A1025" s="252" t="s">
        <v>924</v>
      </c>
      <c r="B1025" s="253"/>
    </row>
    <row r="1026" ht="21" hidden="1" customHeight="1" spans="1:2">
      <c r="A1026" s="252" t="s">
        <v>925</v>
      </c>
      <c r="B1026" s="253"/>
    </row>
    <row r="1027" ht="21" hidden="1" customHeight="1" spans="1:2">
      <c r="A1027" s="252" t="s">
        <v>926</v>
      </c>
      <c r="B1027" s="253"/>
    </row>
    <row r="1028" ht="21" hidden="1" customHeight="1" spans="1:2">
      <c r="A1028" s="252" t="s">
        <v>927</v>
      </c>
      <c r="B1028" s="253"/>
    </row>
    <row r="1029" ht="21" hidden="1" customHeight="1" spans="1:2">
      <c r="A1029" s="252" t="s">
        <v>928</v>
      </c>
      <c r="B1029" s="253"/>
    </row>
    <row r="1030" ht="21" hidden="1" customHeight="1" spans="1:2">
      <c r="A1030" s="251" t="s">
        <v>929</v>
      </c>
      <c r="B1030" s="253"/>
    </row>
    <row r="1031" ht="21" hidden="1" customHeight="1" spans="1:2">
      <c r="A1031" s="252" t="s">
        <v>152</v>
      </c>
      <c r="B1031" s="253"/>
    </row>
    <row r="1032" ht="21" hidden="1" customHeight="1" spans="1:2">
      <c r="A1032" s="252" t="s">
        <v>153</v>
      </c>
      <c r="B1032" s="253"/>
    </row>
    <row r="1033" ht="21" hidden="1" customHeight="1" spans="1:2">
      <c r="A1033" s="252" t="s">
        <v>154</v>
      </c>
      <c r="B1033" s="253"/>
    </row>
    <row r="1034" ht="21" hidden="1" customHeight="1" spans="1:2">
      <c r="A1034" s="252" t="s">
        <v>930</v>
      </c>
      <c r="B1034" s="253"/>
    </row>
    <row r="1035" ht="21" hidden="1" customHeight="1" spans="1:2">
      <c r="A1035" s="252" t="s">
        <v>931</v>
      </c>
      <c r="B1035" s="253"/>
    </row>
    <row r="1036" ht="21" hidden="1" customHeight="1" spans="1:2">
      <c r="A1036" s="252" t="s">
        <v>932</v>
      </c>
      <c r="B1036" s="253"/>
    </row>
    <row r="1037" ht="21" hidden="1" customHeight="1" spans="1:2">
      <c r="A1037" s="252" t="s">
        <v>933</v>
      </c>
      <c r="B1037" s="253"/>
    </row>
    <row r="1038" ht="21" hidden="1" customHeight="1" spans="1:2">
      <c r="A1038" s="252" t="s">
        <v>934</v>
      </c>
      <c r="B1038" s="253"/>
    </row>
    <row r="1039" ht="21" hidden="1" customHeight="1" spans="1:2">
      <c r="A1039" s="252" t="s">
        <v>935</v>
      </c>
      <c r="B1039" s="253"/>
    </row>
    <row r="1040" ht="21" hidden="1" customHeight="1" spans="1:2">
      <c r="A1040" s="251" t="s">
        <v>936</v>
      </c>
      <c r="B1040" s="253"/>
    </row>
    <row r="1041" ht="21" hidden="1" customHeight="1" spans="1:2">
      <c r="A1041" s="252" t="s">
        <v>152</v>
      </c>
      <c r="B1041" s="253"/>
    </row>
    <row r="1042" ht="21" hidden="1" customHeight="1" spans="1:2">
      <c r="A1042" s="252" t="s">
        <v>153</v>
      </c>
      <c r="B1042" s="253"/>
    </row>
    <row r="1043" ht="21" hidden="1" customHeight="1" spans="1:2">
      <c r="A1043" s="252" t="s">
        <v>154</v>
      </c>
      <c r="B1043" s="253"/>
    </row>
    <row r="1044" ht="21" hidden="1" customHeight="1" spans="1:2">
      <c r="A1044" s="252" t="s">
        <v>937</v>
      </c>
      <c r="B1044" s="253"/>
    </row>
    <row r="1045" ht="21" hidden="1" customHeight="1" spans="1:2">
      <c r="A1045" s="252" t="s">
        <v>938</v>
      </c>
      <c r="B1045" s="253"/>
    </row>
    <row r="1046" ht="21" hidden="1" customHeight="1" spans="1:2">
      <c r="A1046" s="252" t="s">
        <v>939</v>
      </c>
      <c r="B1046" s="253"/>
    </row>
    <row r="1047" ht="21" hidden="1" customHeight="1" spans="1:2">
      <c r="A1047" s="252" t="s">
        <v>940</v>
      </c>
      <c r="B1047" s="253"/>
    </row>
    <row r="1048" ht="21" hidden="1" customHeight="1" spans="1:2">
      <c r="A1048" s="252" t="s">
        <v>941</v>
      </c>
      <c r="B1048" s="253"/>
    </row>
    <row r="1049" ht="21" hidden="1" customHeight="1" spans="1:2">
      <c r="A1049" s="252" t="s">
        <v>942</v>
      </c>
      <c r="B1049" s="253"/>
    </row>
    <row r="1050" ht="21" hidden="1" customHeight="1" spans="1:2">
      <c r="A1050" s="251" t="s">
        <v>943</v>
      </c>
      <c r="B1050" s="253"/>
    </row>
    <row r="1051" ht="21" hidden="1" customHeight="1" spans="1:2">
      <c r="A1051" s="252" t="s">
        <v>944</v>
      </c>
      <c r="B1051" s="253"/>
    </row>
    <row r="1052" ht="21" hidden="1" customHeight="1" spans="1:2">
      <c r="A1052" s="252" t="s">
        <v>945</v>
      </c>
      <c r="B1052" s="253"/>
    </row>
    <row r="1053" ht="21" hidden="1" customHeight="1" spans="1:2">
      <c r="A1053" s="252" t="s">
        <v>946</v>
      </c>
      <c r="B1053" s="253"/>
    </row>
    <row r="1054" ht="21" hidden="1" customHeight="1" spans="1:2">
      <c r="A1054" s="252" t="s">
        <v>947</v>
      </c>
      <c r="B1054" s="253"/>
    </row>
    <row r="1055" ht="21" hidden="1" customHeight="1" spans="1:2">
      <c r="A1055" s="251" t="s">
        <v>948</v>
      </c>
      <c r="B1055" s="253"/>
    </row>
    <row r="1056" ht="21" hidden="1" customHeight="1" spans="1:2">
      <c r="A1056" s="252" t="s">
        <v>152</v>
      </c>
      <c r="B1056" s="253"/>
    </row>
    <row r="1057" ht="21" hidden="1" customHeight="1" spans="1:2">
      <c r="A1057" s="252" t="s">
        <v>153</v>
      </c>
      <c r="B1057" s="253"/>
    </row>
    <row r="1058" ht="21" hidden="1" customHeight="1" spans="1:2">
      <c r="A1058" s="252" t="s">
        <v>154</v>
      </c>
      <c r="B1058" s="253"/>
    </row>
    <row r="1059" ht="21" hidden="1" customHeight="1" spans="1:2">
      <c r="A1059" s="252" t="s">
        <v>934</v>
      </c>
      <c r="B1059" s="253"/>
    </row>
    <row r="1060" ht="21" hidden="1" customHeight="1" spans="1:2">
      <c r="A1060" s="252" t="s">
        <v>949</v>
      </c>
      <c r="B1060" s="253"/>
    </row>
    <row r="1061" ht="21" hidden="1" customHeight="1" spans="1:2">
      <c r="A1061" s="252" t="s">
        <v>950</v>
      </c>
      <c r="B1061" s="253"/>
    </row>
    <row r="1062" ht="21" hidden="1" customHeight="1" spans="1:2">
      <c r="A1062" s="251" t="s">
        <v>951</v>
      </c>
      <c r="B1062" s="253"/>
    </row>
    <row r="1063" ht="21" hidden="1" customHeight="1" spans="1:2">
      <c r="A1063" s="252" t="s">
        <v>952</v>
      </c>
      <c r="B1063" s="253"/>
    </row>
    <row r="1064" ht="21" hidden="1" customHeight="1" spans="1:2">
      <c r="A1064" s="252" t="s">
        <v>953</v>
      </c>
      <c r="B1064" s="253"/>
    </row>
    <row r="1065" ht="21" hidden="1" customHeight="1" spans="1:2">
      <c r="A1065" s="252" t="s">
        <v>954</v>
      </c>
      <c r="B1065" s="253"/>
    </row>
    <row r="1066" ht="21" hidden="1" customHeight="1" spans="1:2">
      <c r="A1066" s="252" t="s">
        <v>955</v>
      </c>
      <c r="B1066" s="253"/>
    </row>
    <row r="1067" ht="21" hidden="1" customHeight="1" spans="1:2">
      <c r="A1067" s="251" t="s">
        <v>956</v>
      </c>
      <c r="B1067" s="253"/>
    </row>
    <row r="1068" ht="21" hidden="1" customHeight="1" spans="1:2">
      <c r="A1068" s="252" t="s">
        <v>910</v>
      </c>
      <c r="B1068" s="253"/>
    </row>
    <row r="1069" ht="21" hidden="1" customHeight="1" spans="1:2">
      <c r="A1069" s="252" t="s">
        <v>911</v>
      </c>
      <c r="B1069" s="253"/>
    </row>
    <row r="1070" ht="21" hidden="1" customHeight="1" spans="1:2">
      <c r="A1070" s="252" t="s">
        <v>957</v>
      </c>
      <c r="B1070" s="253"/>
    </row>
    <row r="1071" ht="21" hidden="1" customHeight="1" spans="1:2">
      <c r="A1071" s="252" t="s">
        <v>958</v>
      </c>
      <c r="B1071" s="253"/>
    </row>
    <row r="1072" ht="21" hidden="1" customHeight="1" spans="1:2">
      <c r="A1072" s="251" t="s">
        <v>959</v>
      </c>
      <c r="B1072" s="253"/>
    </row>
    <row r="1073" ht="21" hidden="1" customHeight="1" spans="1:2">
      <c r="A1073" s="252" t="s">
        <v>957</v>
      </c>
      <c r="B1073" s="253"/>
    </row>
    <row r="1074" ht="21" hidden="1" customHeight="1" spans="1:2">
      <c r="A1074" s="252" t="s">
        <v>960</v>
      </c>
      <c r="B1074" s="253"/>
    </row>
    <row r="1075" ht="21" hidden="1" customHeight="1" spans="1:2">
      <c r="A1075" s="252" t="s">
        <v>961</v>
      </c>
      <c r="B1075" s="253"/>
    </row>
    <row r="1076" ht="21" hidden="1" customHeight="1" spans="1:2">
      <c r="A1076" s="252" t="s">
        <v>962</v>
      </c>
      <c r="B1076" s="253"/>
    </row>
    <row r="1077" ht="21" hidden="1" customHeight="1" spans="1:2">
      <c r="A1077" s="251" t="s">
        <v>963</v>
      </c>
      <c r="B1077" s="253"/>
    </row>
    <row r="1078" ht="21" hidden="1" customHeight="1" spans="1:2">
      <c r="A1078" s="252" t="s">
        <v>917</v>
      </c>
      <c r="B1078" s="253"/>
    </row>
    <row r="1079" ht="21" hidden="1" customHeight="1" spans="1:2">
      <c r="A1079" s="252" t="s">
        <v>964</v>
      </c>
      <c r="B1079" s="253"/>
    </row>
    <row r="1080" ht="21" hidden="1" customHeight="1" spans="1:2">
      <c r="A1080" s="252" t="s">
        <v>965</v>
      </c>
      <c r="B1080" s="253"/>
    </row>
    <row r="1081" ht="21" hidden="1" customHeight="1" spans="1:2">
      <c r="A1081" s="252" t="s">
        <v>966</v>
      </c>
      <c r="B1081" s="253"/>
    </row>
    <row r="1082" ht="21" hidden="1" customHeight="1" spans="1:2">
      <c r="A1082" s="251" t="s">
        <v>967</v>
      </c>
      <c r="B1082" s="253"/>
    </row>
    <row r="1083" ht="21" hidden="1" customHeight="1" spans="1:2">
      <c r="A1083" s="252" t="s">
        <v>968</v>
      </c>
      <c r="B1083" s="253"/>
    </row>
    <row r="1084" ht="21" hidden="1" customHeight="1" spans="1:2">
      <c r="A1084" s="252" t="s">
        <v>969</v>
      </c>
      <c r="B1084" s="253"/>
    </row>
    <row r="1085" ht="21" hidden="1" customHeight="1" spans="1:2">
      <c r="A1085" s="252" t="s">
        <v>970</v>
      </c>
      <c r="B1085" s="253"/>
    </row>
    <row r="1086" ht="21" hidden="1" customHeight="1" spans="1:2">
      <c r="A1086" s="252" t="s">
        <v>971</v>
      </c>
      <c r="B1086" s="253"/>
    </row>
    <row r="1087" ht="21" hidden="1" customHeight="1" spans="1:2">
      <c r="A1087" s="252" t="s">
        <v>972</v>
      </c>
      <c r="B1087" s="253"/>
    </row>
    <row r="1088" ht="21" hidden="1" customHeight="1" spans="1:2">
      <c r="A1088" s="252" t="s">
        <v>973</v>
      </c>
      <c r="B1088" s="253"/>
    </row>
    <row r="1089" ht="21" hidden="1" customHeight="1" spans="1:2">
      <c r="A1089" s="252" t="s">
        <v>974</v>
      </c>
      <c r="B1089" s="253"/>
    </row>
    <row r="1090" ht="21" hidden="1" customHeight="1" spans="1:2">
      <c r="A1090" s="252" t="s">
        <v>975</v>
      </c>
      <c r="B1090" s="253"/>
    </row>
    <row r="1091" ht="21" hidden="1" customHeight="1" spans="1:2">
      <c r="A1091" s="251" t="s">
        <v>976</v>
      </c>
      <c r="B1091" s="253"/>
    </row>
    <row r="1092" ht="21" hidden="1" customHeight="1" spans="1:2">
      <c r="A1092" s="252" t="s">
        <v>977</v>
      </c>
      <c r="B1092" s="253"/>
    </row>
    <row r="1093" ht="21" hidden="1" customHeight="1" spans="1:2">
      <c r="A1093" s="252" t="s">
        <v>978</v>
      </c>
      <c r="B1093" s="253"/>
    </row>
    <row r="1094" ht="21" hidden="1" customHeight="1" spans="1:2">
      <c r="A1094" s="252" t="s">
        <v>979</v>
      </c>
      <c r="B1094" s="253"/>
    </row>
    <row r="1095" ht="21" hidden="1" customHeight="1" spans="1:2">
      <c r="A1095" s="252" t="s">
        <v>980</v>
      </c>
      <c r="B1095" s="253"/>
    </row>
    <row r="1096" ht="21" hidden="1" customHeight="1" spans="1:2">
      <c r="A1096" s="252" t="s">
        <v>981</v>
      </c>
      <c r="B1096" s="253"/>
    </row>
    <row r="1097" ht="21" hidden="1" customHeight="1" spans="1:2">
      <c r="A1097" s="252" t="s">
        <v>982</v>
      </c>
      <c r="B1097" s="253"/>
    </row>
    <row r="1098" ht="21" hidden="1" customHeight="1" spans="1:2">
      <c r="A1098" s="251" t="s">
        <v>983</v>
      </c>
      <c r="B1098" s="253"/>
    </row>
    <row r="1099" ht="21" hidden="1" customHeight="1" spans="1:2">
      <c r="A1099" s="252" t="s">
        <v>984</v>
      </c>
      <c r="B1099" s="253"/>
    </row>
    <row r="1100" ht="21" hidden="1" customHeight="1" spans="1:2">
      <c r="A1100" s="252" t="s">
        <v>938</v>
      </c>
      <c r="B1100" s="253"/>
    </row>
    <row r="1101" ht="21" hidden="1" customHeight="1" spans="1:2">
      <c r="A1101" s="252" t="s">
        <v>985</v>
      </c>
      <c r="B1101" s="253"/>
    </row>
    <row r="1102" ht="21" hidden="1" customHeight="1" spans="1:2">
      <c r="A1102" s="252" t="s">
        <v>986</v>
      </c>
      <c r="B1102" s="253"/>
    </row>
    <row r="1103" ht="21" hidden="1" customHeight="1" spans="1:2">
      <c r="A1103" s="252" t="s">
        <v>987</v>
      </c>
      <c r="B1103" s="253"/>
    </row>
    <row r="1104" ht="21" hidden="1" customHeight="1" spans="1:2">
      <c r="A1104" s="252" t="s">
        <v>988</v>
      </c>
      <c r="B1104" s="253"/>
    </row>
    <row r="1105" ht="21" hidden="1" customHeight="1" spans="1:2">
      <c r="A1105" s="252" t="s">
        <v>989</v>
      </c>
      <c r="B1105" s="253"/>
    </row>
    <row r="1106" ht="21" hidden="1" customHeight="1" spans="1:2">
      <c r="A1106" s="252" t="s">
        <v>990</v>
      </c>
      <c r="B1106" s="253"/>
    </row>
    <row r="1107" ht="21" hidden="1" customHeight="1" spans="1:2">
      <c r="A1107" s="251" t="s">
        <v>991</v>
      </c>
      <c r="B1107" s="253"/>
    </row>
    <row r="1108" ht="21" hidden="1" customHeight="1" spans="1:2">
      <c r="A1108" s="252" t="s">
        <v>910</v>
      </c>
      <c r="B1108" s="253"/>
    </row>
    <row r="1109" ht="21" hidden="1" customHeight="1" spans="1:2">
      <c r="A1109" s="252" t="s">
        <v>992</v>
      </c>
      <c r="B1109" s="253"/>
    </row>
    <row r="1110" ht="21" hidden="1" customHeight="1" spans="1:2">
      <c r="A1110" s="251" t="s">
        <v>993</v>
      </c>
      <c r="B1110" s="253"/>
    </row>
    <row r="1111" ht="21" hidden="1" customHeight="1" spans="1:2">
      <c r="A1111" s="252" t="s">
        <v>910</v>
      </c>
      <c r="B1111" s="253"/>
    </row>
    <row r="1112" ht="21" hidden="1" customHeight="1" spans="1:2">
      <c r="A1112" s="252" t="s">
        <v>994</v>
      </c>
      <c r="B1112" s="253"/>
    </row>
    <row r="1113" ht="21" hidden="1" customHeight="1" spans="1:2">
      <c r="A1113" s="251" t="s">
        <v>995</v>
      </c>
      <c r="B1113" s="253"/>
    </row>
    <row r="1114" ht="21" hidden="1" customHeight="1" spans="1:2">
      <c r="A1114" s="251" t="s">
        <v>996</v>
      </c>
      <c r="B1114" s="253"/>
    </row>
    <row r="1115" ht="21" hidden="1" customHeight="1" spans="1:2">
      <c r="A1115" s="252" t="s">
        <v>917</v>
      </c>
      <c r="B1115" s="253"/>
    </row>
    <row r="1116" ht="21" hidden="1" customHeight="1" spans="1:2">
      <c r="A1116" s="252" t="s">
        <v>965</v>
      </c>
      <c r="B1116" s="253"/>
    </row>
    <row r="1117" ht="21" hidden="1" customHeight="1" spans="1:2">
      <c r="A1117" s="252" t="s">
        <v>997</v>
      </c>
      <c r="B1117" s="253"/>
    </row>
    <row r="1118" ht="21" hidden="1" customHeight="1" spans="1:2">
      <c r="A1118" s="251" t="s">
        <v>998</v>
      </c>
      <c r="B1118" s="253"/>
    </row>
    <row r="1119" ht="21" hidden="1" customHeight="1" spans="1:2">
      <c r="A1119" s="252" t="s">
        <v>999</v>
      </c>
      <c r="B1119" s="253"/>
    </row>
    <row r="1120" ht="21" hidden="1" customHeight="1" spans="1:2">
      <c r="A1120" s="252" t="s">
        <v>998</v>
      </c>
      <c r="B1120" s="253"/>
    </row>
    <row r="1121" ht="21" hidden="1" customHeight="1" spans="1:2">
      <c r="A1121" s="249" t="s">
        <v>101</v>
      </c>
      <c r="B1121" s="253"/>
    </row>
    <row r="1122" ht="21" hidden="1" customHeight="1" spans="1:2">
      <c r="A1122" s="251" t="s">
        <v>1000</v>
      </c>
      <c r="B1122" s="253"/>
    </row>
    <row r="1123" ht="21" hidden="1" customHeight="1" spans="1:2">
      <c r="A1123" s="252" t="s">
        <v>152</v>
      </c>
      <c r="B1123" s="253"/>
    </row>
    <row r="1124" ht="21" hidden="1" customHeight="1" spans="1:2">
      <c r="A1124" s="252" t="s">
        <v>153</v>
      </c>
      <c r="B1124" s="253"/>
    </row>
    <row r="1125" ht="21" hidden="1" customHeight="1" spans="1:2">
      <c r="A1125" s="252" t="s">
        <v>154</v>
      </c>
      <c r="B1125" s="253"/>
    </row>
    <row r="1126" ht="21" hidden="1" customHeight="1" spans="1:2">
      <c r="A1126" s="252" t="s">
        <v>1001</v>
      </c>
      <c r="B1126" s="253"/>
    </row>
    <row r="1127" ht="21" hidden="1" customHeight="1" spans="1:2">
      <c r="A1127" s="252" t="s">
        <v>1002</v>
      </c>
      <c r="B1127" s="253"/>
    </row>
    <row r="1128" ht="21" hidden="1" customHeight="1" spans="1:2">
      <c r="A1128" s="252" t="s">
        <v>1003</v>
      </c>
      <c r="B1128" s="253"/>
    </row>
    <row r="1129" ht="21" hidden="1" customHeight="1" spans="1:2">
      <c r="A1129" s="252" t="s">
        <v>1004</v>
      </c>
      <c r="B1129" s="253"/>
    </row>
    <row r="1130" ht="21" hidden="1" customHeight="1" spans="1:2">
      <c r="A1130" s="252" t="s">
        <v>1005</v>
      </c>
      <c r="B1130" s="253"/>
    </row>
    <row r="1131" ht="21" hidden="1" customHeight="1" spans="1:2">
      <c r="A1131" s="252" t="s">
        <v>1006</v>
      </c>
      <c r="B1131" s="253"/>
    </row>
    <row r="1132" ht="21" hidden="1" customHeight="1" spans="1:2">
      <c r="A1132" s="251" t="s">
        <v>1007</v>
      </c>
      <c r="B1132" s="253"/>
    </row>
    <row r="1133" ht="21" hidden="1" customHeight="1" spans="1:2">
      <c r="A1133" s="252" t="s">
        <v>152</v>
      </c>
      <c r="B1133" s="253"/>
    </row>
    <row r="1134" ht="21" hidden="1" customHeight="1" spans="1:2">
      <c r="A1134" s="252" t="s">
        <v>153</v>
      </c>
      <c r="B1134" s="253"/>
    </row>
    <row r="1135" ht="21" hidden="1" customHeight="1" spans="1:2">
      <c r="A1135" s="252" t="s">
        <v>154</v>
      </c>
      <c r="B1135" s="253"/>
    </row>
    <row r="1136" ht="21" hidden="1" customHeight="1" spans="1:2">
      <c r="A1136" s="252" t="s">
        <v>1008</v>
      </c>
      <c r="B1136" s="253"/>
    </row>
    <row r="1137" ht="21" hidden="1" customHeight="1" spans="1:2">
      <c r="A1137" s="252" t="s">
        <v>1009</v>
      </c>
      <c r="B1137" s="253"/>
    </row>
    <row r="1138" ht="21" hidden="1" customHeight="1" spans="1:2">
      <c r="A1138" s="252" t="s">
        <v>1010</v>
      </c>
      <c r="B1138" s="253"/>
    </row>
    <row r="1139" ht="21" hidden="1" customHeight="1" spans="1:2">
      <c r="A1139" s="252" t="s">
        <v>1011</v>
      </c>
      <c r="B1139" s="253"/>
    </row>
    <row r="1140" ht="21" hidden="1" customHeight="1" spans="1:2">
      <c r="A1140" s="252" t="s">
        <v>1012</v>
      </c>
      <c r="B1140" s="253"/>
    </row>
    <row r="1141" ht="21" hidden="1" customHeight="1" spans="1:2">
      <c r="A1141" s="252" t="s">
        <v>1013</v>
      </c>
      <c r="B1141" s="253"/>
    </row>
    <row r="1142" ht="21" hidden="1" customHeight="1" spans="1:2">
      <c r="A1142" s="252" t="s">
        <v>1014</v>
      </c>
      <c r="B1142" s="253"/>
    </row>
    <row r="1143" ht="21" hidden="1" customHeight="1" spans="1:2">
      <c r="A1143" s="252" t="s">
        <v>1015</v>
      </c>
      <c r="B1143" s="253"/>
    </row>
    <row r="1144" ht="21" hidden="1" customHeight="1" spans="1:2">
      <c r="A1144" s="252" t="s">
        <v>1016</v>
      </c>
      <c r="B1144" s="253"/>
    </row>
    <row r="1145" ht="21" hidden="1" customHeight="1" spans="1:2">
      <c r="A1145" s="252" t="s">
        <v>1017</v>
      </c>
      <c r="B1145" s="253"/>
    </row>
    <row r="1146" ht="21" hidden="1" customHeight="1" spans="1:2">
      <c r="A1146" s="252" t="s">
        <v>1018</v>
      </c>
      <c r="B1146" s="253"/>
    </row>
    <row r="1147" ht="21" hidden="1" customHeight="1" spans="1:2">
      <c r="A1147" s="252" t="s">
        <v>1019</v>
      </c>
      <c r="B1147" s="253"/>
    </row>
    <row r="1148" ht="21" hidden="1" customHeight="1" spans="1:2">
      <c r="A1148" s="251" t="s">
        <v>1020</v>
      </c>
      <c r="B1148" s="253"/>
    </row>
    <row r="1149" ht="21" hidden="1" customHeight="1" spans="1:2">
      <c r="A1149" s="252" t="s">
        <v>152</v>
      </c>
      <c r="B1149" s="253"/>
    </row>
    <row r="1150" ht="21" hidden="1" customHeight="1" spans="1:2">
      <c r="A1150" s="252" t="s">
        <v>153</v>
      </c>
      <c r="B1150" s="253"/>
    </row>
    <row r="1151" ht="21" hidden="1" customHeight="1" spans="1:2">
      <c r="A1151" s="252" t="s">
        <v>154</v>
      </c>
      <c r="B1151" s="253"/>
    </row>
    <row r="1152" ht="21" hidden="1" customHeight="1" spans="1:2">
      <c r="A1152" s="252" t="s">
        <v>1021</v>
      </c>
      <c r="B1152" s="253"/>
    </row>
    <row r="1153" ht="21" hidden="1" customHeight="1" spans="1:2">
      <c r="A1153" s="251" t="s">
        <v>1022</v>
      </c>
      <c r="B1153" s="253"/>
    </row>
    <row r="1154" ht="21" hidden="1" customHeight="1" spans="1:2">
      <c r="A1154" s="252" t="s">
        <v>152</v>
      </c>
      <c r="B1154" s="253"/>
    </row>
    <row r="1155" ht="21" hidden="1" customHeight="1" spans="1:2">
      <c r="A1155" s="252" t="s">
        <v>153</v>
      </c>
      <c r="B1155" s="253"/>
    </row>
    <row r="1156" ht="21" hidden="1" customHeight="1" spans="1:2">
      <c r="A1156" s="252" t="s">
        <v>154</v>
      </c>
      <c r="B1156" s="253"/>
    </row>
    <row r="1157" ht="21" hidden="1" customHeight="1" spans="1:2">
      <c r="A1157" s="252" t="s">
        <v>1023</v>
      </c>
      <c r="B1157" s="253"/>
    </row>
    <row r="1158" ht="21" hidden="1" customHeight="1" spans="1:2">
      <c r="A1158" s="252" t="s">
        <v>1024</v>
      </c>
      <c r="B1158" s="253"/>
    </row>
    <row r="1159" ht="21" hidden="1" customHeight="1" spans="1:2">
      <c r="A1159" s="252" t="s">
        <v>1025</v>
      </c>
      <c r="B1159" s="253"/>
    </row>
    <row r="1160" ht="21" hidden="1" customHeight="1" spans="1:2">
      <c r="A1160" s="252" t="s">
        <v>1026</v>
      </c>
      <c r="B1160" s="253"/>
    </row>
    <row r="1161" ht="21" hidden="1" customHeight="1" spans="1:2">
      <c r="A1161" s="252" t="s">
        <v>1027</v>
      </c>
      <c r="B1161" s="253"/>
    </row>
    <row r="1162" ht="21" hidden="1" customHeight="1" spans="1:2">
      <c r="A1162" s="252" t="s">
        <v>1028</v>
      </c>
      <c r="B1162" s="253"/>
    </row>
    <row r="1163" ht="21" hidden="1" customHeight="1" spans="1:2">
      <c r="A1163" s="252" t="s">
        <v>1029</v>
      </c>
      <c r="B1163" s="253"/>
    </row>
    <row r="1164" ht="21" hidden="1" customHeight="1" spans="1:2">
      <c r="A1164" s="252" t="s">
        <v>934</v>
      </c>
      <c r="B1164" s="253"/>
    </row>
    <row r="1165" ht="21" hidden="1" customHeight="1" spans="1:2">
      <c r="A1165" s="252" t="s">
        <v>1030</v>
      </c>
      <c r="B1165" s="253"/>
    </row>
    <row r="1166" ht="21" hidden="1" customHeight="1" spans="1:2">
      <c r="A1166" s="252" t="s">
        <v>1031</v>
      </c>
      <c r="B1166" s="253"/>
    </row>
    <row r="1167" ht="21" hidden="1" customHeight="1" spans="1:2">
      <c r="A1167" s="251" t="s">
        <v>1032</v>
      </c>
      <c r="B1167" s="253"/>
    </row>
    <row r="1168" ht="21" hidden="1" customHeight="1" spans="1:2">
      <c r="A1168" s="252" t="s">
        <v>152</v>
      </c>
      <c r="B1168" s="253"/>
    </row>
    <row r="1169" ht="21" hidden="1" customHeight="1" spans="1:2">
      <c r="A1169" s="252" t="s">
        <v>153</v>
      </c>
      <c r="B1169" s="253"/>
    </row>
    <row r="1170" ht="21" hidden="1" customHeight="1" spans="1:2">
      <c r="A1170" s="252" t="s">
        <v>154</v>
      </c>
      <c r="B1170" s="253"/>
    </row>
    <row r="1171" ht="21" hidden="1" customHeight="1" spans="1:2">
      <c r="A1171" s="252" t="s">
        <v>1033</v>
      </c>
      <c r="B1171" s="253"/>
    </row>
    <row r="1172" ht="21" hidden="1" customHeight="1" spans="1:2">
      <c r="A1172" s="252" t="s">
        <v>1034</v>
      </c>
      <c r="B1172" s="253"/>
    </row>
    <row r="1173" ht="21" hidden="1" customHeight="1" spans="1:2">
      <c r="A1173" s="252" t="s">
        <v>1035</v>
      </c>
      <c r="B1173" s="253"/>
    </row>
    <row r="1174" ht="21" hidden="1" customHeight="1" spans="1:2">
      <c r="A1174" s="251" t="s">
        <v>1036</v>
      </c>
      <c r="B1174" s="253"/>
    </row>
    <row r="1175" ht="21" hidden="1" customHeight="1" spans="1:2">
      <c r="A1175" s="252" t="s">
        <v>152</v>
      </c>
      <c r="B1175" s="253"/>
    </row>
    <row r="1176" ht="21" hidden="1" customHeight="1" spans="1:2">
      <c r="A1176" s="252" t="s">
        <v>153</v>
      </c>
      <c r="B1176" s="253"/>
    </row>
    <row r="1177" ht="21" hidden="1" customHeight="1" spans="1:2">
      <c r="A1177" s="252" t="s">
        <v>154</v>
      </c>
      <c r="B1177" s="253"/>
    </row>
    <row r="1178" ht="21" hidden="1" customHeight="1" spans="1:2">
      <c r="A1178" s="252" t="s">
        <v>1037</v>
      </c>
      <c r="B1178" s="253"/>
    </row>
    <row r="1179" ht="21" hidden="1" customHeight="1" spans="1:2">
      <c r="A1179" s="252" t="s">
        <v>1038</v>
      </c>
      <c r="B1179" s="253"/>
    </row>
    <row r="1180" ht="21" hidden="1" customHeight="1" spans="1:2">
      <c r="A1180" s="252" t="s">
        <v>1039</v>
      </c>
      <c r="B1180" s="253"/>
    </row>
    <row r="1181" ht="21" hidden="1" customHeight="1" spans="1:2">
      <c r="A1181" s="251" t="s">
        <v>1040</v>
      </c>
      <c r="B1181" s="253"/>
    </row>
    <row r="1182" ht="21" hidden="1" customHeight="1" spans="1:2">
      <c r="A1182" s="252" t="s">
        <v>1041</v>
      </c>
      <c r="B1182" s="253"/>
    </row>
    <row r="1183" ht="21" hidden="1" customHeight="1" spans="1:2">
      <c r="A1183" s="252" t="s">
        <v>1042</v>
      </c>
      <c r="B1183" s="253"/>
    </row>
    <row r="1184" ht="21" hidden="1" customHeight="1" spans="1:2">
      <c r="A1184" s="252" t="s">
        <v>1043</v>
      </c>
      <c r="B1184" s="253"/>
    </row>
    <row r="1185" ht="21" hidden="1" customHeight="1" spans="1:2">
      <c r="A1185" s="251" t="s">
        <v>1044</v>
      </c>
      <c r="B1185" s="253"/>
    </row>
    <row r="1186" ht="21" hidden="1" customHeight="1" spans="1:2">
      <c r="A1186" s="252" t="s">
        <v>1045</v>
      </c>
      <c r="B1186" s="253"/>
    </row>
    <row r="1187" ht="21" hidden="1" customHeight="1" spans="1:2">
      <c r="A1187" s="252" t="s">
        <v>1046</v>
      </c>
      <c r="B1187" s="253"/>
    </row>
    <row r="1188" ht="21" hidden="1" customHeight="1" spans="1:2">
      <c r="A1188" s="252" t="s">
        <v>1047</v>
      </c>
      <c r="B1188" s="253"/>
    </row>
    <row r="1189" ht="21" hidden="1" customHeight="1" spans="1:2">
      <c r="A1189" s="252" t="s">
        <v>1048</v>
      </c>
      <c r="B1189" s="253"/>
    </row>
    <row r="1190" ht="21" hidden="1" customHeight="1" spans="1:2">
      <c r="A1190" s="252" t="s">
        <v>1044</v>
      </c>
      <c r="B1190" s="253"/>
    </row>
    <row r="1191" ht="21" hidden="1" customHeight="1" spans="1:2">
      <c r="A1191" s="249" t="s">
        <v>102</v>
      </c>
      <c r="B1191" s="253"/>
    </row>
    <row r="1192" ht="21" hidden="1" customHeight="1" spans="1:2">
      <c r="A1192" s="251" t="s">
        <v>1049</v>
      </c>
      <c r="B1192" s="253"/>
    </row>
    <row r="1193" ht="21" hidden="1" customHeight="1" spans="1:2">
      <c r="A1193" s="252" t="s">
        <v>152</v>
      </c>
      <c r="B1193" s="253"/>
    </row>
    <row r="1194" ht="21" hidden="1" customHeight="1" spans="1:2">
      <c r="A1194" s="252" t="s">
        <v>153</v>
      </c>
      <c r="B1194" s="253"/>
    </row>
    <row r="1195" ht="21" hidden="1" customHeight="1" spans="1:2">
      <c r="A1195" s="252" t="s">
        <v>154</v>
      </c>
      <c r="B1195" s="253"/>
    </row>
    <row r="1196" ht="21" hidden="1" customHeight="1" spans="1:2">
      <c r="A1196" s="252" t="s">
        <v>1050</v>
      </c>
      <c r="B1196" s="253"/>
    </row>
    <row r="1197" ht="21" hidden="1" customHeight="1" spans="1:2">
      <c r="A1197" s="252" t="s">
        <v>1051</v>
      </c>
      <c r="B1197" s="253"/>
    </row>
    <row r="1198" ht="21" hidden="1" customHeight="1" spans="1:2">
      <c r="A1198" s="252" t="s">
        <v>1052</v>
      </c>
      <c r="B1198" s="253"/>
    </row>
    <row r="1199" ht="21" hidden="1" customHeight="1" spans="1:2">
      <c r="A1199" s="252" t="s">
        <v>1053</v>
      </c>
      <c r="B1199" s="253"/>
    </row>
    <row r="1200" ht="21" hidden="1" customHeight="1" spans="1:2">
      <c r="A1200" s="252" t="s">
        <v>161</v>
      </c>
      <c r="B1200" s="253"/>
    </row>
    <row r="1201" ht="21" hidden="1" customHeight="1" spans="1:2">
      <c r="A1201" s="252" t="s">
        <v>1054</v>
      </c>
      <c r="B1201" s="253"/>
    </row>
    <row r="1202" ht="21" hidden="1" customHeight="1" spans="1:2">
      <c r="A1202" s="251" t="s">
        <v>1055</v>
      </c>
      <c r="B1202" s="253"/>
    </row>
    <row r="1203" ht="21" hidden="1" customHeight="1" spans="1:2">
      <c r="A1203" s="252" t="s">
        <v>152</v>
      </c>
      <c r="B1203" s="253"/>
    </row>
    <row r="1204" ht="21" hidden="1" customHeight="1" spans="1:2">
      <c r="A1204" s="252" t="s">
        <v>153</v>
      </c>
      <c r="B1204" s="253"/>
    </row>
    <row r="1205" ht="21" hidden="1" customHeight="1" spans="1:2">
      <c r="A1205" s="252" t="s">
        <v>154</v>
      </c>
      <c r="B1205" s="253"/>
    </row>
    <row r="1206" ht="21" hidden="1" customHeight="1" spans="1:2">
      <c r="A1206" s="252" t="s">
        <v>1056</v>
      </c>
      <c r="B1206" s="253"/>
    </row>
    <row r="1207" ht="21" hidden="1" customHeight="1" spans="1:2">
      <c r="A1207" s="252" t="s">
        <v>1057</v>
      </c>
      <c r="B1207" s="253"/>
    </row>
    <row r="1208" ht="21" hidden="1" customHeight="1" spans="1:2">
      <c r="A1208" s="251" t="s">
        <v>1058</v>
      </c>
      <c r="B1208" s="253"/>
    </row>
    <row r="1209" ht="21" hidden="1" customHeight="1" spans="1:2">
      <c r="A1209" s="252" t="s">
        <v>1059</v>
      </c>
      <c r="B1209" s="253"/>
    </row>
    <row r="1210" ht="21" hidden="1" customHeight="1" spans="1:2">
      <c r="A1210" s="252" t="s">
        <v>1058</v>
      </c>
      <c r="B1210" s="253"/>
    </row>
    <row r="1211" ht="21" hidden="1" customHeight="1" spans="1:2">
      <c r="A1211" s="249" t="s">
        <v>103</v>
      </c>
      <c r="B1211" s="253"/>
    </row>
    <row r="1212" ht="21" hidden="1" customHeight="1" spans="1:2">
      <c r="A1212" s="251" t="s">
        <v>1060</v>
      </c>
      <c r="B1212" s="253"/>
    </row>
    <row r="1213" ht="21" hidden="1" customHeight="1" spans="1:2">
      <c r="A1213" s="252" t="s">
        <v>152</v>
      </c>
      <c r="B1213" s="253"/>
    </row>
    <row r="1214" ht="21" hidden="1" customHeight="1" spans="1:2">
      <c r="A1214" s="252" t="s">
        <v>153</v>
      </c>
      <c r="B1214" s="253"/>
    </row>
    <row r="1215" ht="21" hidden="1" customHeight="1" spans="1:2">
      <c r="A1215" s="252" t="s">
        <v>154</v>
      </c>
      <c r="B1215" s="253"/>
    </row>
    <row r="1216" ht="21" hidden="1" customHeight="1" spans="1:2">
      <c r="A1216" s="252" t="s">
        <v>1061</v>
      </c>
      <c r="B1216" s="253"/>
    </row>
    <row r="1217" ht="21" hidden="1" customHeight="1" spans="1:2">
      <c r="A1217" s="252" t="s">
        <v>161</v>
      </c>
      <c r="B1217" s="253"/>
    </row>
    <row r="1218" ht="21" hidden="1" customHeight="1" spans="1:2">
      <c r="A1218" s="252" t="s">
        <v>1062</v>
      </c>
      <c r="B1218" s="253"/>
    </row>
    <row r="1219" ht="21" hidden="1" customHeight="1" spans="1:2">
      <c r="A1219" s="251" t="s">
        <v>1063</v>
      </c>
      <c r="B1219" s="253"/>
    </row>
    <row r="1220" ht="21" hidden="1" customHeight="1" spans="1:2">
      <c r="A1220" s="252" t="s">
        <v>1064</v>
      </c>
      <c r="B1220" s="253"/>
    </row>
    <row r="1221" ht="21" hidden="1" customHeight="1" spans="1:2">
      <c r="A1221" s="252" t="s">
        <v>1065</v>
      </c>
      <c r="B1221" s="253"/>
    </row>
    <row r="1222" ht="21" hidden="1" customHeight="1" spans="1:2">
      <c r="A1222" s="252" t="s">
        <v>1066</v>
      </c>
      <c r="B1222" s="253"/>
    </row>
    <row r="1223" ht="21" hidden="1" customHeight="1" spans="1:2">
      <c r="A1223" s="252" t="s">
        <v>1067</v>
      </c>
      <c r="B1223" s="253"/>
    </row>
    <row r="1224" ht="21" hidden="1" customHeight="1" spans="1:2">
      <c r="A1224" s="252" t="s">
        <v>1068</v>
      </c>
      <c r="B1224" s="253"/>
    </row>
    <row r="1225" ht="21" hidden="1" customHeight="1" spans="1:2">
      <c r="A1225" s="252" t="s">
        <v>1069</v>
      </c>
      <c r="B1225" s="253"/>
    </row>
    <row r="1226" ht="21" hidden="1" customHeight="1" spans="1:2">
      <c r="A1226" s="252" t="s">
        <v>1070</v>
      </c>
      <c r="B1226" s="253"/>
    </row>
    <row r="1227" ht="21" hidden="1" customHeight="1" spans="1:2">
      <c r="A1227" s="252" t="s">
        <v>1071</v>
      </c>
      <c r="B1227" s="253"/>
    </row>
    <row r="1228" ht="21" hidden="1" customHeight="1" spans="1:2">
      <c r="A1228" s="252" t="s">
        <v>1072</v>
      </c>
      <c r="B1228" s="253"/>
    </row>
    <row r="1229" ht="21" hidden="1" customHeight="1" spans="1:2">
      <c r="A1229" s="251" t="s">
        <v>1073</v>
      </c>
      <c r="B1229" s="253"/>
    </row>
    <row r="1230" ht="21" hidden="1" customHeight="1" spans="1:2">
      <c r="A1230" s="252" t="s">
        <v>1074</v>
      </c>
      <c r="B1230" s="253"/>
    </row>
    <row r="1231" ht="21" hidden="1" customHeight="1" spans="1:2">
      <c r="A1231" s="252" t="s">
        <v>1075</v>
      </c>
      <c r="B1231" s="253"/>
    </row>
    <row r="1232" ht="21" hidden="1" customHeight="1" spans="1:2">
      <c r="A1232" s="252" t="s">
        <v>1076</v>
      </c>
      <c r="B1232" s="253"/>
    </row>
    <row r="1233" ht="21" hidden="1" customHeight="1" spans="1:2">
      <c r="A1233" s="252" t="s">
        <v>1077</v>
      </c>
      <c r="B1233" s="253"/>
    </row>
    <row r="1234" ht="21" hidden="1" customHeight="1" spans="1:2">
      <c r="A1234" s="252" t="s">
        <v>1078</v>
      </c>
      <c r="B1234" s="253"/>
    </row>
    <row r="1235" ht="21" hidden="1" customHeight="1" spans="1:2">
      <c r="A1235" s="251" t="s">
        <v>1079</v>
      </c>
      <c r="B1235" s="253"/>
    </row>
    <row r="1236" ht="21" hidden="1" customHeight="1" spans="1:2">
      <c r="A1236" s="252" t="s">
        <v>1080</v>
      </c>
      <c r="B1236" s="253"/>
    </row>
    <row r="1237" ht="21" hidden="1" customHeight="1" spans="1:2">
      <c r="A1237" s="252" t="s">
        <v>1081</v>
      </c>
      <c r="B1237" s="253"/>
    </row>
    <row r="1238" ht="21" hidden="1" customHeight="1" spans="1:2">
      <c r="A1238" s="252" t="s">
        <v>1082</v>
      </c>
      <c r="B1238" s="253"/>
    </row>
    <row r="1239" ht="21" hidden="1" customHeight="1" spans="1:2">
      <c r="A1239" s="252" t="s">
        <v>1083</v>
      </c>
      <c r="B1239" s="253"/>
    </row>
    <row r="1240" ht="21" hidden="1" customHeight="1" spans="1:2">
      <c r="A1240" s="251" t="s">
        <v>1084</v>
      </c>
      <c r="B1240" s="253"/>
    </row>
    <row r="1241" ht="21" hidden="1" customHeight="1" spans="1:2">
      <c r="A1241" s="252" t="s">
        <v>1084</v>
      </c>
      <c r="B1241" s="253"/>
    </row>
    <row r="1242" ht="21" hidden="1" customHeight="1" spans="1:2">
      <c r="A1242" s="249" t="s">
        <v>105</v>
      </c>
      <c r="B1242" s="253"/>
    </row>
    <row r="1243" ht="21" hidden="1" customHeight="1" spans="1:2">
      <c r="A1243" s="251" t="s">
        <v>1085</v>
      </c>
      <c r="B1243" s="253"/>
    </row>
    <row r="1244" ht="21" hidden="1" customHeight="1" spans="1:2">
      <c r="A1244" s="251" t="s">
        <v>1086</v>
      </c>
      <c r="B1244" s="253"/>
    </row>
    <row r="1245" ht="21" hidden="1" customHeight="1" spans="1:2">
      <c r="A1245" s="251" t="s">
        <v>1087</v>
      </c>
      <c r="B1245" s="253"/>
    </row>
    <row r="1246" ht="21" hidden="1" customHeight="1" spans="1:2">
      <c r="A1246" s="251" t="s">
        <v>1088</v>
      </c>
      <c r="B1246" s="253"/>
    </row>
    <row r="1247" ht="21" hidden="1" customHeight="1" spans="1:2">
      <c r="A1247" s="251" t="s">
        <v>1089</v>
      </c>
      <c r="B1247" s="253"/>
    </row>
    <row r="1248" ht="21" hidden="1" customHeight="1" spans="1:2">
      <c r="A1248" s="251" t="s">
        <v>790</v>
      </c>
      <c r="B1248" s="253"/>
    </row>
    <row r="1249" ht="21" hidden="1" customHeight="1" spans="1:2">
      <c r="A1249" s="251" t="s">
        <v>1090</v>
      </c>
      <c r="B1249" s="253"/>
    </row>
    <row r="1250" ht="21" hidden="1" customHeight="1" spans="1:2">
      <c r="A1250" s="251" t="s">
        <v>1091</v>
      </c>
      <c r="B1250" s="253"/>
    </row>
    <row r="1251" ht="21" hidden="1" customHeight="1" spans="1:2">
      <c r="A1251" s="251" t="s">
        <v>56</v>
      </c>
      <c r="B1251" s="253"/>
    </row>
    <row r="1252" ht="21" customHeight="1" spans="1:2">
      <c r="A1252" s="249" t="s">
        <v>107</v>
      </c>
      <c r="B1252" s="253">
        <f>B1253+B1270+B1285</f>
        <v>1.7</v>
      </c>
    </row>
    <row r="1253" ht="21" hidden="1" customHeight="1" spans="1:2">
      <c r="A1253" s="251" t="s">
        <v>1092</v>
      </c>
      <c r="B1253" s="253"/>
    </row>
    <row r="1254" ht="21" hidden="1" customHeight="1" spans="1:2">
      <c r="A1254" s="252" t="s">
        <v>152</v>
      </c>
      <c r="B1254" s="253"/>
    </row>
    <row r="1255" ht="21" hidden="1" customHeight="1" spans="1:2">
      <c r="A1255" s="252" t="s">
        <v>153</v>
      </c>
      <c r="B1255" s="253"/>
    </row>
    <row r="1256" ht="21" hidden="1" customHeight="1" spans="1:2">
      <c r="A1256" s="252" t="s">
        <v>154</v>
      </c>
      <c r="B1256" s="253"/>
    </row>
    <row r="1257" ht="21" hidden="1" customHeight="1" spans="1:2">
      <c r="A1257" s="252" t="s">
        <v>1093</v>
      </c>
      <c r="B1257" s="253"/>
    </row>
    <row r="1258" ht="21" hidden="1" customHeight="1" spans="1:2">
      <c r="A1258" s="252" t="s">
        <v>1605</v>
      </c>
      <c r="B1258" s="253"/>
    </row>
    <row r="1259" ht="21" hidden="1" customHeight="1" spans="1:2">
      <c r="A1259" s="252" t="s">
        <v>1096</v>
      </c>
      <c r="B1259" s="253"/>
    </row>
    <row r="1260" ht="21" hidden="1" customHeight="1" spans="1:2">
      <c r="A1260" s="252" t="s">
        <v>1097</v>
      </c>
      <c r="B1260" s="253"/>
    </row>
    <row r="1261" ht="21" hidden="1" customHeight="1" spans="1:2">
      <c r="A1261" s="252" t="s">
        <v>1606</v>
      </c>
      <c r="B1261" s="253"/>
    </row>
    <row r="1262" ht="21" hidden="1" customHeight="1" spans="1:2">
      <c r="A1262" s="252" t="s">
        <v>1100</v>
      </c>
      <c r="B1262" s="253"/>
    </row>
    <row r="1263" ht="21" hidden="1" customHeight="1" spans="1:2">
      <c r="A1263" s="252" t="s">
        <v>1101</v>
      </c>
      <c r="B1263" s="253"/>
    </row>
    <row r="1264" ht="21" hidden="1" customHeight="1" spans="1:2">
      <c r="A1264" s="252" t="s">
        <v>1607</v>
      </c>
      <c r="B1264" s="253"/>
    </row>
    <row r="1265" ht="21" hidden="1" customHeight="1" spans="1:2">
      <c r="A1265" s="252" t="s">
        <v>1103</v>
      </c>
      <c r="B1265" s="253"/>
    </row>
    <row r="1266" ht="21" hidden="1" customHeight="1" spans="1:2">
      <c r="A1266" s="252" t="s">
        <v>1104</v>
      </c>
      <c r="B1266" s="253"/>
    </row>
    <row r="1267" ht="21" hidden="1" customHeight="1" spans="1:2">
      <c r="A1267" s="252" t="s">
        <v>1105</v>
      </c>
      <c r="B1267" s="253"/>
    </row>
    <row r="1268" ht="21" hidden="1" customHeight="1" spans="1:2">
      <c r="A1268" s="252" t="s">
        <v>161</v>
      </c>
      <c r="B1268" s="253"/>
    </row>
    <row r="1269" ht="21" hidden="1" customHeight="1" spans="1:2">
      <c r="A1269" s="252" t="s">
        <v>1106</v>
      </c>
      <c r="B1269" s="253"/>
    </row>
    <row r="1270" ht="21" hidden="1" customHeight="1" spans="1:2">
      <c r="A1270" s="251" t="s">
        <v>1127</v>
      </c>
      <c r="B1270" s="253"/>
    </row>
    <row r="1271" ht="21" hidden="1" customHeight="1" spans="1:2">
      <c r="A1271" s="252" t="s">
        <v>152</v>
      </c>
      <c r="B1271" s="253"/>
    </row>
    <row r="1272" ht="21" hidden="1" customHeight="1" spans="1:2">
      <c r="A1272" s="252" t="s">
        <v>153</v>
      </c>
      <c r="B1272" s="253"/>
    </row>
    <row r="1273" ht="21" hidden="1" customHeight="1" spans="1:2">
      <c r="A1273" s="252" t="s">
        <v>154</v>
      </c>
      <c r="B1273" s="253"/>
    </row>
    <row r="1274" ht="21" hidden="1" customHeight="1" spans="1:2">
      <c r="A1274" s="252" t="s">
        <v>1128</v>
      </c>
      <c r="B1274" s="253"/>
    </row>
    <row r="1275" ht="21" hidden="1" customHeight="1" spans="1:2">
      <c r="A1275" s="252" t="s">
        <v>1129</v>
      </c>
      <c r="B1275" s="253"/>
    </row>
    <row r="1276" ht="21" hidden="1" customHeight="1" spans="1:2">
      <c r="A1276" s="252" t="s">
        <v>1130</v>
      </c>
      <c r="B1276" s="253"/>
    </row>
    <row r="1277" ht="21" hidden="1" customHeight="1" spans="1:2">
      <c r="A1277" s="252" t="s">
        <v>1131</v>
      </c>
      <c r="B1277" s="253"/>
    </row>
    <row r="1278" ht="21" hidden="1" customHeight="1" spans="1:2">
      <c r="A1278" s="252" t="s">
        <v>1132</v>
      </c>
      <c r="B1278" s="253"/>
    </row>
    <row r="1279" ht="21" hidden="1" customHeight="1" spans="1:2">
      <c r="A1279" s="252" t="s">
        <v>1133</v>
      </c>
      <c r="B1279" s="253"/>
    </row>
    <row r="1280" ht="21" hidden="1" customHeight="1" spans="1:2">
      <c r="A1280" s="252" t="s">
        <v>1134</v>
      </c>
      <c r="B1280" s="253"/>
    </row>
    <row r="1281" ht="21" hidden="1" customHeight="1" spans="1:2">
      <c r="A1281" s="252" t="s">
        <v>1135</v>
      </c>
      <c r="B1281" s="253"/>
    </row>
    <row r="1282" ht="21" hidden="1" customHeight="1" spans="1:2">
      <c r="A1282" s="252" t="s">
        <v>1136</v>
      </c>
      <c r="B1282" s="253"/>
    </row>
    <row r="1283" ht="21" hidden="1" customHeight="1" spans="1:2">
      <c r="A1283" s="252" t="s">
        <v>1137</v>
      </c>
      <c r="B1283" s="253"/>
    </row>
    <row r="1284" ht="21" hidden="1" customHeight="1" spans="1:2">
      <c r="A1284" s="252" t="s">
        <v>1138</v>
      </c>
      <c r="B1284" s="253"/>
    </row>
    <row r="1285" ht="21" customHeight="1" spans="1:2">
      <c r="A1285" s="251" t="s">
        <v>1139</v>
      </c>
      <c r="B1285" s="253">
        <f>SUM(B1286)</f>
        <v>1.7</v>
      </c>
    </row>
    <row r="1286" ht="21" customHeight="1" spans="1:2">
      <c r="A1286" s="252" t="s">
        <v>1139</v>
      </c>
      <c r="B1286" s="253">
        <v>1.7</v>
      </c>
    </row>
    <row r="1287" ht="21" customHeight="1" spans="1:2">
      <c r="A1287" s="249" t="s">
        <v>109</v>
      </c>
      <c r="B1287" s="253">
        <f>B1288+B1297+B1301</f>
        <v>191.88</v>
      </c>
    </row>
    <row r="1288" ht="21" customHeight="1" spans="1:2">
      <c r="A1288" s="251" t="s">
        <v>1140</v>
      </c>
      <c r="B1288" s="253">
        <f>SUM(B1289:B1296)</f>
        <v>60</v>
      </c>
    </row>
    <row r="1289" ht="21" hidden="1" customHeight="1" spans="1:2">
      <c r="A1289" s="252" t="s">
        <v>1141</v>
      </c>
      <c r="B1289" s="253"/>
    </row>
    <row r="1290" ht="21" hidden="1" customHeight="1" spans="1:2">
      <c r="A1290" s="252" t="s">
        <v>1142</v>
      </c>
      <c r="B1290" s="253"/>
    </row>
    <row r="1291" ht="21" hidden="1" customHeight="1" spans="1:2">
      <c r="A1291" s="252" t="s">
        <v>1143</v>
      </c>
      <c r="B1291" s="253"/>
    </row>
    <row r="1292" ht="21" hidden="1" customHeight="1" spans="1:2">
      <c r="A1292" s="252" t="s">
        <v>1144</v>
      </c>
      <c r="B1292" s="253"/>
    </row>
    <row r="1293" ht="21" hidden="1" customHeight="1" spans="1:2">
      <c r="A1293" s="252" t="s">
        <v>1145</v>
      </c>
      <c r="B1293" s="253"/>
    </row>
    <row r="1294" ht="21" hidden="1" customHeight="1" spans="1:2">
      <c r="A1294" s="252" t="s">
        <v>1146</v>
      </c>
      <c r="B1294" s="253"/>
    </row>
    <row r="1295" ht="21" hidden="1" customHeight="1" spans="1:2">
      <c r="A1295" s="252" t="s">
        <v>766</v>
      </c>
      <c r="B1295" s="253"/>
    </row>
    <row r="1296" ht="21" customHeight="1" spans="1:2">
      <c r="A1296" s="252" t="s">
        <v>1147</v>
      </c>
      <c r="B1296" s="253">
        <v>60</v>
      </c>
    </row>
    <row r="1297" ht="21" customHeight="1" spans="1:2">
      <c r="A1297" s="251" t="s">
        <v>1148</v>
      </c>
      <c r="B1297" s="253">
        <f>SUM(B1298:B1300)</f>
        <v>131.88</v>
      </c>
    </row>
    <row r="1298" ht="21" customHeight="1" spans="1:2">
      <c r="A1298" s="252" t="s">
        <v>1149</v>
      </c>
      <c r="B1298" s="253">
        <v>131.88</v>
      </c>
    </row>
    <row r="1299" ht="21" hidden="1" customHeight="1" spans="1:2">
      <c r="A1299" s="252" t="s">
        <v>1150</v>
      </c>
      <c r="B1299" s="253"/>
    </row>
    <row r="1300" ht="21" hidden="1" customHeight="1" spans="1:2">
      <c r="A1300" s="252" t="s">
        <v>1151</v>
      </c>
      <c r="B1300" s="253"/>
    </row>
    <row r="1301" ht="21" hidden="1" customHeight="1" spans="1:2">
      <c r="A1301" s="251" t="s">
        <v>1152</v>
      </c>
      <c r="B1301" s="253"/>
    </row>
    <row r="1302" ht="21" hidden="1" customHeight="1" spans="1:2">
      <c r="A1302" s="252" t="s">
        <v>1153</v>
      </c>
      <c r="B1302" s="253"/>
    </row>
    <row r="1303" ht="21" hidden="1" customHeight="1" spans="1:2">
      <c r="A1303" s="252" t="s">
        <v>1154</v>
      </c>
      <c r="B1303" s="253"/>
    </row>
    <row r="1304" ht="21" hidden="1" customHeight="1" spans="1:2">
      <c r="A1304" s="252" t="s">
        <v>1155</v>
      </c>
      <c r="B1304" s="253"/>
    </row>
    <row r="1305" ht="21" hidden="1" customHeight="1" spans="1:2">
      <c r="A1305" s="249" t="s">
        <v>111</v>
      </c>
      <c r="B1305" s="253"/>
    </row>
    <row r="1306" ht="21" hidden="1" customHeight="1" spans="1:2">
      <c r="A1306" s="251" t="s">
        <v>1156</v>
      </c>
      <c r="B1306" s="253"/>
    </row>
    <row r="1307" ht="21" hidden="1" customHeight="1" spans="1:2">
      <c r="A1307" s="252" t="s">
        <v>152</v>
      </c>
      <c r="B1307" s="253"/>
    </row>
    <row r="1308" ht="21" hidden="1" customHeight="1" spans="1:2">
      <c r="A1308" s="252" t="s">
        <v>153</v>
      </c>
      <c r="B1308" s="253"/>
    </row>
    <row r="1309" ht="21" hidden="1" customHeight="1" spans="1:2">
      <c r="A1309" s="252" t="s">
        <v>154</v>
      </c>
      <c r="B1309" s="253"/>
    </row>
    <row r="1310" ht="21" hidden="1" customHeight="1" spans="1:2">
      <c r="A1310" s="252" t="s">
        <v>1157</v>
      </c>
      <c r="B1310" s="253"/>
    </row>
    <row r="1311" ht="21" hidden="1" customHeight="1" spans="1:2">
      <c r="A1311" s="252" t="s">
        <v>1158</v>
      </c>
      <c r="B1311" s="253"/>
    </row>
    <row r="1312" ht="21" hidden="1" customHeight="1" spans="1:2">
      <c r="A1312" s="252" t="s">
        <v>1159</v>
      </c>
      <c r="B1312" s="253"/>
    </row>
    <row r="1313" ht="21" hidden="1" customHeight="1" spans="1:2">
      <c r="A1313" s="252" t="s">
        <v>1160</v>
      </c>
      <c r="B1313" s="253"/>
    </row>
    <row r="1314" ht="21" hidden="1" customHeight="1" spans="1:2">
      <c r="A1314" s="252" t="s">
        <v>1161</v>
      </c>
      <c r="B1314" s="253"/>
    </row>
    <row r="1315" ht="21" hidden="1" customHeight="1" spans="1:2">
      <c r="A1315" s="252" t="s">
        <v>1162</v>
      </c>
      <c r="B1315" s="253"/>
    </row>
    <row r="1316" ht="21" hidden="1" customHeight="1" spans="1:2">
      <c r="A1316" s="252" t="s">
        <v>1163</v>
      </c>
      <c r="B1316" s="253"/>
    </row>
    <row r="1317" ht="21" hidden="1" customHeight="1" spans="1:2">
      <c r="A1317" s="252" t="s">
        <v>1164</v>
      </c>
      <c r="B1317" s="253"/>
    </row>
    <row r="1318" ht="21" hidden="1" customHeight="1" spans="1:2">
      <c r="A1318" s="252" t="s">
        <v>1165</v>
      </c>
      <c r="B1318" s="253"/>
    </row>
    <row r="1319" ht="21" hidden="1" customHeight="1" spans="1:2">
      <c r="A1319" s="252" t="s">
        <v>161</v>
      </c>
      <c r="B1319" s="253"/>
    </row>
    <row r="1320" ht="21" hidden="1" customHeight="1" spans="1:2">
      <c r="A1320" s="252" t="s">
        <v>1166</v>
      </c>
      <c r="B1320" s="253"/>
    </row>
    <row r="1321" ht="21" hidden="1" customHeight="1" spans="1:2">
      <c r="A1321" s="251" t="s">
        <v>1167</v>
      </c>
      <c r="B1321" s="253"/>
    </row>
    <row r="1322" ht="21" hidden="1" customHeight="1" spans="1:2">
      <c r="A1322" s="252" t="s">
        <v>152</v>
      </c>
      <c r="B1322" s="253"/>
    </row>
    <row r="1323" ht="21" hidden="1" customHeight="1" spans="1:2">
      <c r="A1323" s="252" t="s">
        <v>153</v>
      </c>
      <c r="B1323" s="253"/>
    </row>
    <row r="1324" ht="21" hidden="1" customHeight="1" spans="1:2">
      <c r="A1324" s="252" t="s">
        <v>154</v>
      </c>
      <c r="B1324" s="253"/>
    </row>
    <row r="1325" ht="21" hidden="1" customHeight="1" spans="1:2">
      <c r="A1325" s="252" t="s">
        <v>1168</v>
      </c>
      <c r="B1325" s="253"/>
    </row>
    <row r="1326" ht="21" hidden="1" customHeight="1" spans="1:2">
      <c r="A1326" s="252" t="s">
        <v>1169</v>
      </c>
      <c r="B1326" s="253"/>
    </row>
    <row r="1327" ht="21" hidden="1" customHeight="1" spans="1:2">
      <c r="A1327" s="252" t="s">
        <v>1170</v>
      </c>
      <c r="B1327" s="253"/>
    </row>
    <row r="1328" ht="21" hidden="1" customHeight="1" spans="1:2">
      <c r="A1328" s="252" t="s">
        <v>1171</v>
      </c>
      <c r="B1328" s="253"/>
    </row>
    <row r="1329" ht="21" hidden="1" customHeight="1" spans="1:2">
      <c r="A1329" s="252" t="s">
        <v>1172</v>
      </c>
      <c r="B1329" s="253"/>
    </row>
    <row r="1330" ht="21" hidden="1" customHeight="1" spans="1:2">
      <c r="A1330" s="252" t="s">
        <v>1173</v>
      </c>
      <c r="B1330" s="253"/>
    </row>
    <row r="1331" ht="21" hidden="1" customHeight="1" spans="1:2">
      <c r="A1331" s="252" t="s">
        <v>1174</v>
      </c>
      <c r="B1331" s="253"/>
    </row>
    <row r="1332" ht="21" hidden="1" customHeight="1" spans="1:2">
      <c r="A1332" s="252" t="s">
        <v>1175</v>
      </c>
      <c r="B1332" s="253"/>
    </row>
    <row r="1333" ht="21" hidden="1" customHeight="1" spans="1:2">
      <c r="A1333" s="252" t="s">
        <v>161</v>
      </c>
      <c r="B1333" s="253"/>
    </row>
    <row r="1334" ht="21" hidden="1" customHeight="1" spans="1:2">
      <c r="A1334" s="252" t="s">
        <v>1176</v>
      </c>
      <c r="B1334" s="253"/>
    </row>
    <row r="1335" ht="21" hidden="1" customHeight="1" spans="1:2">
      <c r="A1335" s="251" t="s">
        <v>1177</v>
      </c>
      <c r="B1335" s="253"/>
    </row>
    <row r="1336" ht="21" hidden="1" customHeight="1" spans="1:2">
      <c r="A1336" s="252" t="s">
        <v>1178</v>
      </c>
      <c r="B1336" s="253"/>
    </row>
    <row r="1337" ht="21" hidden="1" customHeight="1" spans="1:2">
      <c r="A1337" s="252" t="s">
        <v>1179</v>
      </c>
      <c r="B1337" s="253"/>
    </row>
    <row r="1338" ht="21" hidden="1" customHeight="1" spans="1:2">
      <c r="A1338" s="252" t="s">
        <v>1180</v>
      </c>
      <c r="B1338" s="253"/>
    </row>
    <row r="1339" ht="21" hidden="1" customHeight="1" spans="1:2">
      <c r="A1339" s="252" t="s">
        <v>1181</v>
      </c>
      <c r="B1339" s="253"/>
    </row>
    <row r="1340" ht="21" hidden="1" customHeight="1" spans="1:2">
      <c r="A1340" s="251" t="s">
        <v>1182</v>
      </c>
      <c r="B1340" s="253"/>
    </row>
    <row r="1341" ht="21" hidden="1" customHeight="1" spans="1:2">
      <c r="A1341" s="252" t="s">
        <v>1183</v>
      </c>
      <c r="B1341" s="253"/>
    </row>
    <row r="1342" ht="21" hidden="1" customHeight="1" spans="1:2">
      <c r="A1342" s="252" t="s">
        <v>1184</v>
      </c>
      <c r="B1342" s="253"/>
    </row>
    <row r="1343" ht="21" hidden="1" customHeight="1" spans="1:2">
      <c r="A1343" s="252" t="s">
        <v>1185</v>
      </c>
      <c r="B1343" s="253"/>
    </row>
    <row r="1344" ht="21" hidden="1" customHeight="1" spans="1:2">
      <c r="A1344" s="252" t="s">
        <v>1186</v>
      </c>
      <c r="B1344" s="253"/>
    </row>
    <row r="1345" ht="21" hidden="1" customHeight="1" spans="1:2">
      <c r="A1345" s="252" t="s">
        <v>1187</v>
      </c>
      <c r="B1345" s="253"/>
    </row>
    <row r="1346" ht="21" hidden="1" customHeight="1" spans="1:2">
      <c r="A1346" s="251" t="s">
        <v>1188</v>
      </c>
      <c r="B1346" s="253"/>
    </row>
    <row r="1347" ht="21" hidden="1" customHeight="1" spans="1:2">
      <c r="A1347" s="252" t="s">
        <v>1189</v>
      </c>
      <c r="B1347" s="253"/>
    </row>
    <row r="1348" ht="21" hidden="1" customHeight="1" spans="1:2">
      <c r="A1348" s="252" t="s">
        <v>1190</v>
      </c>
      <c r="B1348" s="253"/>
    </row>
    <row r="1349" ht="21" hidden="1" customHeight="1" spans="1:2">
      <c r="A1349" s="252" t="s">
        <v>1191</v>
      </c>
      <c r="B1349" s="253"/>
    </row>
    <row r="1350" ht="21" hidden="1" customHeight="1" spans="1:2">
      <c r="A1350" s="252" t="s">
        <v>1192</v>
      </c>
      <c r="B1350" s="253"/>
    </row>
    <row r="1351" ht="21" hidden="1" customHeight="1" spans="1:2">
      <c r="A1351" s="252" t="s">
        <v>1193</v>
      </c>
      <c r="B1351" s="253"/>
    </row>
    <row r="1352" ht="21" hidden="1" customHeight="1" spans="1:2">
      <c r="A1352" s="252" t="s">
        <v>1194</v>
      </c>
      <c r="B1352" s="253"/>
    </row>
    <row r="1353" ht="21" hidden="1" customHeight="1" spans="1:2">
      <c r="A1353" s="252" t="s">
        <v>1195</v>
      </c>
      <c r="B1353" s="253"/>
    </row>
    <row r="1354" ht="21" hidden="1" customHeight="1" spans="1:2">
      <c r="A1354" s="252" t="s">
        <v>1196</v>
      </c>
      <c r="B1354" s="253"/>
    </row>
    <row r="1355" ht="21" hidden="1" customHeight="1" spans="1:2">
      <c r="A1355" s="252" t="s">
        <v>1197</v>
      </c>
      <c r="B1355" s="253"/>
    </row>
    <row r="1356" ht="21" hidden="1" customHeight="1" spans="1:2">
      <c r="A1356" s="252" t="s">
        <v>1198</v>
      </c>
      <c r="B1356" s="253"/>
    </row>
    <row r="1357" ht="21" hidden="1" customHeight="1" spans="1:2">
      <c r="A1357" s="252" t="s">
        <v>1199</v>
      </c>
      <c r="B1357" s="253"/>
    </row>
    <row r="1358" ht="21" customHeight="1" spans="1:2">
      <c r="A1358" s="249" t="s">
        <v>113</v>
      </c>
      <c r="B1358" s="253">
        <f>B1359+B1371+B1377+B1383+B1391+B1404+B1408+B1413</f>
        <v>173.63</v>
      </c>
    </row>
    <row r="1359" ht="21" customHeight="1" spans="1:2">
      <c r="A1359" s="251" t="s">
        <v>1200</v>
      </c>
      <c r="B1359" s="253">
        <f>SUM(B1360:B1370)</f>
        <v>40.88</v>
      </c>
    </row>
    <row r="1360" ht="21" customHeight="1" spans="1:2">
      <c r="A1360" s="252" t="s">
        <v>152</v>
      </c>
      <c r="B1360" s="253">
        <v>40.88</v>
      </c>
    </row>
    <row r="1361" ht="21" hidden="1" customHeight="1" spans="1:2">
      <c r="A1361" s="252" t="s">
        <v>153</v>
      </c>
      <c r="B1361" s="253"/>
    </row>
    <row r="1362" ht="21" hidden="1" customHeight="1" spans="1:2">
      <c r="A1362" s="252" t="s">
        <v>154</v>
      </c>
      <c r="B1362" s="253"/>
    </row>
    <row r="1363" ht="21" hidden="1" customHeight="1" spans="1:2">
      <c r="A1363" s="252" t="s">
        <v>1201</v>
      </c>
      <c r="B1363" s="253"/>
    </row>
    <row r="1364" ht="21" hidden="1" customHeight="1" spans="1:2">
      <c r="A1364" s="252" t="s">
        <v>1202</v>
      </c>
      <c r="B1364" s="253"/>
    </row>
    <row r="1365" ht="21" hidden="1" customHeight="1" spans="1:2">
      <c r="A1365" s="252" t="s">
        <v>1203</v>
      </c>
      <c r="B1365" s="253"/>
    </row>
    <row r="1366" ht="21" hidden="1" customHeight="1" spans="1:2">
      <c r="A1366" s="252" t="s">
        <v>1204</v>
      </c>
      <c r="B1366" s="253"/>
    </row>
    <row r="1367" ht="21" hidden="1" customHeight="1" spans="1:2">
      <c r="A1367" s="252" t="s">
        <v>1205</v>
      </c>
      <c r="B1367" s="253"/>
    </row>
    <row r="1368" ht="21" hidden="1" customHeight="1" spans="1:2">
      <c r="A1368" s="252" t="s">
        <v>1206</v>
      </c>
      <c r="B1368" s="253"/>
    </row>
    <row r="1369" ht="21" hidden="1" customHeight="1" spans="1:2">
      <c r="A1369" s="252" t="s">
        <v>161</v>
      </c>
      <c r="B1369" s="253"/>
    </row>
    <row r="1370" ht="21" hidden="1" customHeight="1" spans="1:2">
      <c r="A1370" s="252" t="s">
        <v>1207</v>
      </c>
      <c r="B1370" s="253"/>
    </row>
    <row r="1371" ht="21" hidden="1" customHeight="1" spans="1:2">
      <c r="A1371" s="251" t="s">
        <v>1208</v>
      </c>
      <c r="B1371" s="253"/>
    </row>
    <row r="1372" ht="21" hidden="1" customHeight="1" spans="1:2">
      <c r="A1372" s="252" t="s">
        <v>152</v>
      </c>
      <c r="B1372" s="253"/>
    </row>
    <row r="1373" ht="21" hidden="1" customHeight="1" spans="1:2">
      <c r="A1373" s="252" t="s">
        <v>153</v>
      </c>
      <c r="B1373" s="253"/>
    </row>
    <row r="1374" ht="21" hidden="1" customHeight="1" spans="1:2">
      <c r="A1374" s="252" t="s">
        <v>154</v>
      </c>
      <c r="B1374" s="253"/>
    </row>
    <row r="1375" ht="21" hidden="1" customHeight="1" spans="1:2">
      <c r="A1375" s="252" t="s">
        <v>1209</v>
      </c>
      <c r="B1375" s="253"/>
    </row>
    <row r="1376" ht="21" hidden="1" customHeight="1" spans="1:2">
      <c r="A1376" s="252" t="s">
        <v>1210</v>
      </c>
      <c r="B1376" s="253"/>
    </row>
    <row r="1377" ht="21" hidden="1" customHeight="1" spans="1:2">
      <c r="A1377" s="251" t="s">
        <v>1211</v>
      </c>
      <c r="B1377" s="253"/>
    </row>
    <row r="1378" ht="21" hidden="1" customHeight="1" spans="1:2">
      <c r="A1378" s="252" t="s">
        <v>152</v>
      </c>
      <c r="B1378" s="253"/>
    </row>
    <row r="1379" ht="21" hidden="1" customHeight="1" spans="1:2">
      <c r="A1379" s="252" t="s">
        <v>153</v>
      </c>
      <c r="B1379" s="253"/>
    </row>
    <row r="1380" ht="21" hidden="1" customHeight="1" spans="1:2">
      <c r="A1380" s="252" t="s">
        <v>154</v>
      </c>
      <c r="B1380" s="253"/>
    </row>
    <row r="1381" ht="21" hidden="1" customHeight="1" spans="1:2">
      <c r="A1381" s="252" t="s">
        <v>1212</v>
      </c>
      <c r="B1381" s="253"/>
    </row>
    <row r="1382" ht="21" hidden="1" customHeight="1" spans="1:2">
      <c r="A1382" s="252" t="s">
        <v>1213</v>
      </c>
      <c r="B1382" s="253"/>
    </row>
    <row r="1383" ht="21" hidden="1" customHeight="1" spans="1:2">
      <c r="A1383" s="251" t="s">
        <v>1214</v>
      </c>
      <c r="B1383" s="253"/>
    </row>
    <row r="1384" ht="21" hidden="1" customHeight="1" spans="1:2">
      <c r="A1384" s="252" t="s">
        <v>152</v>
      </c>
      <c r="B1384" s="253"/>
    </row>
    <row r="1385" ht="21" hidden="1" customHeight="1" spans="1:2">
      <c r="A1385" s="252" t="s">
        <v>153</v>
      </c>
      <c r="B1385" s="253"/>
    </row>
    <row r="1386" ht="21" hidden="1" customHeight="1" spans="1:2">
      <c r="A1386" s="252" t="s">
        <v>154</v>
      </c>
      <c r="B1386" s="253"/>
    </row>
    <row r="1387" ht="21" hidden="1" customHeight="1" spans="1:2">
      <c r="A1387" s="252" t="s">
        <v>1215</v>
      </c>
      <c r="B1387" s="253"/>
    </row>
    <row r="1388" ht="21" hidden="1" customHeight="1" spans="1:2">
      <c r="A1388" s="252" t="s">
        <v>1216</v>
      </c>
      <c r="B1388" s="253"/>
    </row>
    <row r="1389" ht="21" hidden="1" customHeight="1" spans="1:2">
      <c r="A1389" s="252" t="s">
        <v>161</v>
      </c>
      <c r="B1389" s="253"/>
    </row>
    <row r="1390" ht="21" hidden="1" customHeight="1" spans="1:2">
      <c r="A1390" s="252" t="s">
        <v>1217</v>
      </c>
      <c r="B1390" s="253"/>
    </row>
    <row r="1391" ht="21" hidden="1" customHeight="1" spans="1:2">
      <c r="A1391" s="251" t="s">
        <v>1218</v>
      </c>
      <c r="B1391" s="253"/>
    </row>
    <row r="1392" ht="21" hidden="1" customHeight="1" spans="1:2">
      <c r="A1392" s="252" t="s">
        <v>152</v>
      </c>
      <c r="B1392" s="253"/>
    </row>
    <row r="1393" ht="21" hidden="1" customHeight="1" spans="1:2">
      <c r="A1393" s="252" t="s">
        <v>153</v>
      </c>
      <c r="B1393" s="253"/>
    </row>
    <row r="1394" ht="21" hidden="1" customHeight="1" spans="1:2">
      <c r="A1394" s="252" t="s">
        <v>154</v>
      </c>
      <c r="B1394" s="253"/>
    </row>
    <row r="1395" ht="21" hidden="1" customHeight="1" spans="1:2">
      <c r="A1395" s="252" t="s">
        <v>1219</v>
      </c>
      <c r="B1395" s="253"/>
    </row>
    <row r="1396" ht="21" hidden="1" customHeight="1" spans="1:2">
      <c r="A1396" s="252" t="s">
        <v>1220</v>
      </c>
      <c r="B1396" s="253"/>
    </row>
    <row r="1397" ht="21" hidden="1" customHeight="1" spans="1:2">
      <c r="A1397" s="252" t="s">
        <v>1221</v>
      </c>
      <c r="B1397" s="253"/>
    </row>
    <row r="1398" ht="21" hidden="1" customHeight="1" spans="1:2">
      <c r="A1398" s="252" t="s">
        <v>1222</v>
      </c>
      <c r="B1398" s="253"/>
    </row>
    <row r="1399" ht="21" hidden="1" customHeight="1" spans="1:2">
      <c r="A1399" s="252" t="s">
        <v>1223</v>
      </c>
      <c r="B1399" s="253"/>
    </row>
    <row r="1400" ht="21" hidden="1" customHeight="1" spans="1:2">
      <c r="A1400" s="252" t="s">
        <v>1224</v>
      </c>
      <c r="B1400" s="253"/>
    </row>
    <row r="1401" ht="21" hidden="1" customHeight="1" spans="1:2">
      <c r="A1401" s="252" t="s">
        <v>1225</v>
      </c>
      <c r="B1401" s="253"/>
    </row>
    <row r="1402" ht="21" hidden="1" customHeight="1" spans="1:2">
      <c r="A1402" s="252" t="s">
        <v>1226</v>
      </c>
      <c r="B1402" s="253"/>
    </row>
    <row r="1403" ht="21" hidden="1" customHeight="1" spans="1:2">
      <c r="A1403" s="252" t="s">
        <v>1227</v>
      </c>
      <c r="B1403" s="253"/>
    </row>
    <row r="1404" ht="21" hidden="1" customHeight="1" spans="1:2">
      <c r="A1404" s="251" t="s">
        <v>1228</v>
      </c>
      <c r="B1404" s="253"/>
    </row>
    <row r="1405" ht="21" hidden="1" customHeight="1" spans="1:2">
      <c r="A1405" s="252" t="s">
        <v>1229</v>
      </c>
      <c r="B1405" s="253"/>
    </row>
    <row r="1406" ht="21" hidden="1" customHeight="1" spans="1:2">
      <c r="A1406" s="252" t="s">
        <v>1230</v>
      </c>
      <c r="B1406" s="253"/>
    </row>
    <row r="1407" ht="21" hidden="1" customHeight="1" spans="1:2">
      <c r="A1407" s="252" t="s">
        <v>1231</v>
      </c>
      <c r="B1407" s="253"/>
    </row>
    <row r="1408" ht="21" customHeight="1" spans="1:2">
      <c r="A1408" s="251" t="s">
        <v>1232</v>
      </c>
      <c r="B1408" s="253">
        <f>SUM(B1409:B1412)</f>
        <v>132.75</v>
      </c>
    </row>
    <row r="1409" ht="21" hidden="1" customHeight="1" spans="1:2">
      <c r="A1409" s="252" t="s">
        <v>1608</v>
      </c>
      <c r="B1409" s="253"/>
    </row>
    <row r="1410" ht="21" hidden="1" customHeight="1" spans="1:2">
      <c r="A1410" s="252" t="s">
        <v>1609</v>
      </c>
      <c r="B1410" s="253"/>
    </row>
    <row r="1411" ht="21" customHeight="1" spans="1:2">
      <c r="A1411" s="252" t="s">
        <v>1236</v>
      </c>
      <c r="B1411" s="253">
        <v>132.75</v>
      </c>
    </row>
    <row r="1412" ht="21" hidden="1" customHeight="1" spans="1:2">
      <c r="A1412" s="252" t="s">
        <v>1610</v>
      </c>
      <c r="B1412" s="253"/>
    </row>
    <row r="1413" ht="21" hidden="1" customHeight="1" spans="1:2">
      <c r="A1413" s="251" t="s">
        <v>1238</v>
      </c>
      <c r="B1413" s="253"/>
    </row>
    <row r="1414" ht="21" customHeight="1" spans="1:2">
      <c r="A1414" s="249" t="s">
        <v>115</v>
      </c>
      <c r="B1414" s="253">
        <v>34</v>
      </c>
    </row>
    <row r="1415" ht="21" hidden="1" customHeight="1" spans="1:2">
      <c r="A1415" s="249" t="s">
        <v>117</v>
      </c>
      <c r="B1415" s="253"/>
    </row>
    <row r="1416" ht="21" hidden="1" customHeight="1" spans="1:2">
      <c r="A1416" s="251" t="s">
        <v>56</v>
      </c>
      <c r="B1416" s="253"/>
    </row>
    <row r="1417" ht="21" hidden="1" customHeight="1" spans="1:2">
      <c r="A1417" s="252" t="s">
        <v>56</v>
      </c>
      <c r="B1417" s="253"/>
    </row>
    <row r="1418" ht="21" hidden="1" customHeight="1" spans="1:2">
      <c r="A1418" s="249" t="s">
        <v>119</v>
      </c>
      <c r="B1418" s="253"/>
    </row>
    <row r="1419" ht="21" hidden="1" customHeight="1" spans="1:2">
      <c r="A1419" s="251" t="s">
        <v>1239</v>
      </c>
      <c r="B1419" s="253"/>
    </row>
    <row r="1420" ht="21" hidden="1" customHeight="1" spans="1:2">
      <c r="A1420" s="252" t="s">
        <v>1240</v>
      </c>
      <c r="B1420" s="253"/>
    </row>
    <row r="1421" ht="21" hidden="1" customHeight="1" spans="1:2">
      <c r="A1421" s="249" t="s">
        <v>120</v>
      </c>
      <c r="B1421" s="253"/>
    </row>
    <row r="1422" ht="21" hidden="1" customHeight="1" spans="1:2">
      <c r="A1422" s="251" t="s">
        <v>1241</v>
      </c>
      <c r="B1422" s="253"/>
    </row>
    <row r="1423" ht="25.5" hidden="1" customHeight="1" spans="1:2">
      <c r="A1423" s="254" t="s">
        <v>1611</v>
      </c>
      <c r="B1423" s="254"/>
    </row>
  </sheetData>
  <autoFilter ref="A4:C1423">
    <filterColumn colId="1">
      <customFilters>
        <customFilter operator="notEqual" val=""/>
      </customFilters>
    </filterColumn>
    <extLst/>
  </autoFilter>
  <mergeCells count="4">
    <mergeCell ref="A1:B1"/>
    <mergeCell ref="A2:B2"/>
    <mergeCell ref="A3:B3"/>
    <mergeCell ref="A1423:B1423"/>
  </mergeCells>
  <printOptions horizontalCentered="1"/>
  <pageMargins left="0.235416666666667" right="0.235416666666667" top="0.511805555555556" bottom="0.590277777777778" header="0.786805555555556" footer="0.235416666666667"/>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3"/>
  <sheetViews>
    <sheetView showZeros="0" zoomScale="115" zoomScaleNormal="115" workbookViewId="0">
      <selection activeCell="D28" sqref="D28"/>
    </sheetView>
  </sheetViews>
  <sheetFormatPr defaultColWidth="9" defaultRowHeight="13.2" outlineLevelCol="3"/>
  <cols>
    <col min="1" max="1" width="37" style="223" customWidth="1"/>
    <col min="2" max="4" width="18.1296296296296" style="224" customWidth="1"/>
    <col min="5" max="5" width="16.5" style="223" customWidth="1"/>
    <col min="6" max="16384" width="9" style="223"/>
  </cols>
  <sheetData>
    <row r="1" ht="20.25" customHeight="1" spans="1:4">
      <c r="A1" s="4" t="s">
        <v>1612</v>
      </c>
      <c r="B1" s="4"/>
      <c r="C1" s="4"/>
      <c r="D1" s="4"/>
    </row>
    <row r="2" ht="29.25" customHeight="1" spans="1:4">
      <c r="A2" s="118" t="s">
        <v>1575</v>
      </c>
      <c r="B2" s="118"/>
      <c r="C2" s="118"/>
      <c r="D2" s="118"/>
    </row>
    <row r="3" ht="18" customHeight="1" spans="1:4">
      <c r="A3" s="225" t="s">
        <v>1613</v>
      </c>
      <c r="B3" s="225"/>
      <c r="C3" s="225"/>
      <c r="D3" s="225"/>
    </row>
    <row r="4" ht="21" customHeight="1" spans="1:4">
      <c r="A4" s="226"/>
      <c r="B4" s="226"/>
      <c r="C4" s="226"/>
      <c r="D4" s="227" t="s">
        <v>2</v>
      </c>
    </row>
    <row r="5" s="222" customFormat="1" ht="24" customHeight="1" spans="1:4">
      <c r="A5" s="228" t="s">
        <v>1614</v>
      </c>
      <c r="B5" s="229" t="s">
        <v>1615</v>
      </c>
      <c r="C5" s="229"/>
      <c r="D5" s="229"/>
    </row>
    <row r="6" s="222" customFormat="1" ht="24" customHeight="1" spans="1:4">
      <c r="A6" s="228"/>
      <c r="B6" s="229" t="s">
        <v>1616</v>
      </c>
      <c r="C6" s="229" t="s">
        <v>1617</v>
      </c>
      <c r="D6" s="229" t="s">
        <v>1618</v>
      </c>
    </row>
    <row r="7" ht="24" customHeight="1" spans="1:4">
      <c r="A7" s="228" t="s">
        <v>73</v>
      </c>
      <c r="B7" s="230">
        <f>C7+D7</f>
        <v>3830.23</v>
      </c>
      <c r="C7" s="230">
        <f>SUM(C8:C32)</f>
        <v>2046.43</v>
      </c>
      <c r="D7" s="230">
        <f>SUM(D8:D32)</f>
        <v>1783.8</v>
      </c>
    </row>
    <row r="8" ht="20.1" customHeight="1" spans="1:4">
      <c r="A8" s="231" t="s">
        <v>35</v>
      </c>
      <c r="B8" s="232">
        <f>C8+D8</f>
        <v>1220.07</v>
      </c>
      <c r="C8" s="232">
        <v>765.1</v>
      </c>
      <c r="D8" s="232">
        <v>454.97</v>
      </c>
    </row>
    <row r="9" ht="20.1" customHeight="1" spans="1:4">
      <c r="A9" s="231" t="s">
        <v>36</v>
      </c>
      <c r="B9" s="232">
        <f t="shared" ref="B9:B29" si="0">C9+D9</f>
        <v>0</v>
      </c>
      <c r="C9" s="233"/>
      <c r="D9" s="232"/>
    </row>
    <row r="10" ht="20.1" customHeight="1" spans="1:4">
      <c r="A10" s="231" t="s">
        <v>37</v>
      </c>
      <c r="B10" s="232">
        <f t="shared" si="0"/>
        <v>3</v>
      </c>
      <c r="C10" s="233"/>
      <c r="D10" s="232">
        <v>3</v>
      </c>
    </row>
    <row r="11" ht="20.1" customHeight="1" spans="1:4">
      <c r="A11" s="231" t="s">
        <v>38</v>
      </c>
      <c r="B11" s="232">
        <f t="shared" si="0"/>
        <v>0</v>
      </c>
      <c r="C11" s="232"/>
      <c r="D11" s="232"/>
    </row>
    <row r="12" ht="20.1" customHeight="1" spans="1:4">
      <c r="A12" s="231" t="s">
        <v>39</v>
      </c>
      <c r="B12" s="232">
        <f t="shared" si="0"/>
        <v>0</v>
      </c>
      <c r="C12" s="232"/>
      <c r="D12" s="232"/>
    </row>
    <row r="13" ht="20.1" customHeight="1" spans="1:4">
      <c r="A13" s="231" t="s">
        <v>40</v>
      </c>
      <c r="B13" s="232">
        <f t="shared" si="0"/>
        <v>0</v>
      </c>
      <c r="C13" s="232"/>
      <c r="D13" s="232"/>
    </row>
    <row r="14" ht="20.1" customHeight="1" spans="1:4">
      <c r="A14" s="139" t="s">
        <v>41</v>
      </c>
      <c r="B14" s="232">
        <f t="shared" si="0"/>
        <v>193.09</v>
      </c>
      <c r="C14" s="234">
        <v>78.94</v>
      </c>
      <c r="D14" s="234">
        <v>114.15</v>
      </c>
    </row>
    <row r="15" ht="20.1" customHeight="1" spans="1:4">
      <c r="A15" s="139" t="s">
        <v>42</v>
      </c>
      <c r="B15" s="232">
        <f t="shared" si="0"/>
        <v>579.2</v>
      </c>
      <c r="C15" s="234">
        <v>404.87</v>
      </c>
      <c r="D15" s="234">
        <v>174.33</v>
      </c>
    </row>
    <row r="16" ht="20.1" customHeight="1" spans="1:4">
      <c r="A16" s="139" t="s">
        <v>1619</v>
      </c>
      <c r="B16" s="232">
        <f t="shared" si="0"/>
        <v>217.35</v>
      </c>
      <c r="C16" s="234">
        <v>177.35</v>
      </c>
      <c r="D16" s="234">
        <v>40</v>
      </c>
    </row>
    <row r="17" ht="20.1" customHeight="1" spans="1:4">
      <c r="A17" s="139" t="s">
        <v>44</v>
      </c>
      <c r="B17" s="232">
        <f t="shared" si="0"/>
        <v>0</v>
      </c>
      <c r="C17" s="234"/>
      <c r="D17" s="234"/>
    </row>
    <row r="18" ht="20.1" customHeight="1" spans="1:4">
      <c r="A18" s="139" t="s">
        <v>45</v>
      </c>
      <c r="B18" s="232">
        <f t="shared" si="0"/>
        <v>253.98</v>
      </c>
      <c r="C18" s="234">
        <v>108.97</v>
      </c>
      <c r="D18" s="234">
        <v>145.01</v>
      </c>
    </row>
    <row r="19" ht="20.1" customHeight="1" spans="1:4">
      <c r="A19" s="139" t="s">
        <v>46</v>
      </c>
      <c r="B19" s="232">
        <f t="shared" si="0"/>
        <v>928.13</v>
      </c>
      <c r="C19" s="234">
        <v>338.44</v>
      </c>
      <c r="D19" s="234">
        <v>589.69</v>
      </c>
    </row>
    <row r="20" ht="20.1" customHeight="1" spans="1:4">
      <c r="A20" s="139" t="s">
        <v>47</v>
      </c>
      <c r="B20" s="232">
        <f t="shared" si="0"/>
        <v>34.2</v>
      </c>
      <c r="C20" s="234"/>
      <c r="D20" s="234">
        <v>34.2</v>
      </c>
    </row>
    <row r="21" ht="20.1" customHeight="1" spans="1:4">
      <c r="A21" s="139" t="s">
        <v>1620</v>
      </c>
      <c r="B21" s="232">
        <f t="shared" si="0"/>
        <v>1.7</v>
      </c>
      <c r="C21" s="234"/>
      <c r="D21" s="234">
        <v>1.7</v>
      </c>
    </row>
    <row r="22" ht="20.1" customHeight="1" spans="1:4">
      <c r="A22" s="139" t="s">
        <v>49</v>
      </c>
      <c r="B22" s="232">
        <f t="shared" si="0"/>
        <v>0</v>
      </c>
      <c r="C22" s="234"/>
      <c r="D22" s="234"/>
    </row>
    <row r="23" ht="20.1" customHeight="1" spans="1:4">
      <c r="A23" s="139" t="s">
        <v>50</v>
      </c>
      <c r="B23" s="232">
        <f t="shared" si="0"/>
        <v>0</v>
      </c>
      <c r="C23" s="234"/>
      <c r="D23" s="234"/>
    </row>
    <row r="24" ht="20.1" customHeight="1" spans="1:4">
      <c r="A24" s="139" t="s">
        <v>51</v>
      </c>
      <c r="B24" s="232">
        <f t="shared" si="0"/>
        <v>0</v>
      </c>
      <c r="C24" s="235"/>
      <c r="D24" s="234"/>
    </row>
    <row r="25" ht="20.1" customHeight="1" spans="1:4">
      <c r="A25" s="139" t="s">
        <v>1621</v>
      </c>
      <c r="B25" s="232">
        <f t="shared" si="0"/>
        <v>0</v>
      </c>
      <c r="C25" s="234"/>
      <c r="D25" s="234"/>
    </row>
    <row r="26" ht="20.1" customHeight="1" spans="1:4">
      <c r="A26" s="139" t="s">
        <v>53</v>
      </c>
      <c r="B26" s="232">
        <f t="shared" si="0"/>
        <v>191.88</v>
      </c>
      <c r="C26" s="234">
        <v>131.88</v>
      </c>
      <c r="D26" s="234">
        <v>60</v>
      </c>
    </row>
    <row r="27" ht="20.1" customHeight="1" spans="1:4">
      <c r="A27" s="139" t="s">
        <v>55</v>
      </c>
      <c r="B27" s="232">
        <f t="shared" si="0"/>
        <v>173.63</v>
      </c>
      <c r="C27" s="234">
        <v>40.88</v>
      </c>
      <c r="D27" s="234">
        <v>132.75</v>
      </c>
    </row>
    <row r="28" ht="20.1" customHeight="1" spans="1:4">
      <c r="A28" s="139" t="s">
        <v>54</v>
      </c>
      <c r="B28" s="232">
        <f t="shared" si="0"/>
        <v>0</v>
      </c>
      <c r="C28" s="234"/>
      <c r="D28" s="234"/>
    </row>
    <row r="29" ht="20.1" customHeight="1" spans="1:4">
      <c r="A29" s="139" t="s">
        <v>1622</v>
      </c>
      <c r="B29" s="232">
        <f t="shared" si="0"/>
        <v>34</v>
      </c>
      <c r="C29" s="235"/>
      <c r="D29" s="234">
        <v>34</v>
      </c>
    </row>
    <row r="30" ht="20.1" customHeight="1" spans="1:4">
      <c r="A30" s="139" t="s">
        <v>56</v>
      </c>
      <c r="B30" s="234"/>
      <c r="C30" s="234"/>
      <c r="D30" s="234"/>
    </row>
    <row r="31" ht="20.1" customHeight="1" spans="1:4">
      <c r="A31" s="139" t="s">
        <v>57</v>
      </c>
      <c r="B31" s="234"/>
      <c r="C31" s="235"/>
      <c r="D31" s="234"/>
    </row>
    <row r="32" ht="20.1" customHeight="1" spans="1:4">
      <c r="A32" s="139" t="s">
        <v>58</v>
      </c>
      <c r="B32" s="234"/>
      <c r="C32" s="235"/>
      <c r="D32" s="234"/>
    </row>
    <row r="33" ht="52.5" customHeight="1" spans="1:4">
      <c r="A33" s="236" t="s">
        <v>1623</v>
      </c>
      <c r="B33" s="237"/>
      <c r="C33" s="237"/>
      <c r="D33" s="237"/>
    </row>
  </sheetData>
  <mergeCells count="7">
    <mergeCell ref="A1:D1"/>
    <mergeCell ref="A2:D2"/>
    <mergeCell ref="A3:D3"/>
    <mergeCell ref="A4:C4"/>
    <mergeCell ref="B5:D5"/>
    <mergeCell ref="A33:D33"/>
    <mergeCell ref="A5:A6"/>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C89"/>
  <sheetViews>
    <sheetView zoomScale="115" zoomScaleNormal="115" workbookViewId="0">
      <selection activeCell="B14" sqref="B14"/>
    </sheetView>
  </sheetViews>
  <sheetFormatPr defaultColWidth="9" defaultRowHeight="21.95" customHeight="1" outlineLevelCol="2"/>
  <cols>
    <col min="1" max="1" width="52.25" style="205" customWidth="1"/>
    <col min="2" max="2" width="32.5" style="206" customWidth="1"/>
    <col min="3" max="256" width="21.5" style="205"/>
    <col min="257" max="257" width="52.25" style="205" customWidth="1"/>
    <col min="258" max="258" width="32.5" style="205" customWidth="1"/>
    <col min="259" max="512" width="21.5" style="205"/>
    <col min="513" max="513" width="52.25" style="205" customWidth="1"/>
    <col min="514" max="514" width="32.5" style="205" customWidth="1"/>
    <col min="515" max="768" width="21.5" style="205"/>
    <col min="769" max="769" width="52.25" style="205" customWidth="1"/>
    <col min="770" max="770" width="32.5" style="205" customWidth="1"/>
    <col min="771" max="1024" width="9" style="205"/>
    <col min="1025" max="1025" width="52.25" style="205" customWidth="1"/>
    <col min="1026" max="1026" width="32.5" style="205" customWidth="1"/>
    <col min="1027" max="1280" width="21.5" style="205"/>
    <col min="1281" max="1281" width="52.25" style="205" customWidth="1"/>
    <col min="1282" max="1282" width="32.5" style="205" customWidth="1"/>
    <col min="1283" max="1536" width="21.5" style="205"/>
    <col min="1537" max="1537" width="52.25" style="205" customWidth="1"/>
    <col min="1538" max="1538" width="32.5" style="205" customWidth="1"/>
    <col min="1539" max="1792" width="21.5" style="205"/>
    <col min="1793" max="1793" width="52.25" style="205" customWidth="1"/>
    <col min="1794" max="1794" width="32.5" style="205" customWidth="1"/>
    <col min="1795" max="2048" width="9" style="205"/>
    <col min="2049" max="2049" width="52.25" style="205" customWidth="1"/>
    <col min="2050" max="2050" width="32.5" style="205" customWidth="1"/>
    <col min="2051" max="2304" width="21.5" style="205"/>
    <col min="2305" max="2305" width="52.25" style="205" customWidth="1"/>
    <col min="2306" max="2306" width="32.5" style="205" customWidth="1"/>
    <col min="2307" max="2560" width="21.5" style="205"/>
    <col min="2561" max="2561" width="52.25" style="205" customWidth="1"/>
    <col min="2562" max="2562" width="32.5" style="205" customWidth="1"/>
    <col min="2563" max="2816" width="21.5" style="205"/>
    <col min="2817" max="2817" width="52.25" style="205" customWidth="1"/>
    <col min="2818" max="2818" width="32.5" style="205" customWidth="1"/>
    <col min="2819" max="3072" width="9" style="205"/>
    <col min="3073" max="3073" width="52.25" style="205" customWidth="1"/>
    <col min="3074" max="3074" width="32.5" style="205" customWidth="1"/>
    <col min="3075" max="3328" width="21.5" style="205"/>
    <col min="3329" max="3329" width="52.25" style="205" customWidth="1"/>
    <col min="3330" max="3330" width="32.5" style="205" customWidth="1"/>
    <col min="3331" max="3584" width="21.5" style="205"/>
    <col min="3585" max="3585" width="52.25" style="205" customWidth="1"/>
    <col min="3586" max="3586" width="32.5" style="205" customWidth="1"/>
    <col min="3587" max="3840" width="21.5" style="205"/>
    <col min="3841" max="3841" width="52.25" style="205" customWidth="1"/>
    <col min="3842" max="3842" width="32.5" style="205" customWidth="1"/>
    <col min="3843" max="4096" width="9" style="205"/>
    <col min="4097" max="4097" width="52.25" style="205" customWidth="1"/>
    <col min="4098" max="4098" width="32.5" style="205" customWidth="1"/>
    <col min="4099" max="4352" width="21.5" style="205"/>
    <col min="4353" max="4353" width="52.25" style="205" customWidth="1"/>
    <col min="4354" max="4354" width="32.5" style="205" customWidth="1"/>
    <col min="4355" max="4608" width="21.5" style="205"/>
    <col min="4609" max="4609" width="52.25" style="205" customWidth="1"/>
    <col min="4610" max="4610" width="32.5" style="205" customWidth="1"/>
    <col min="4611" max="4864" width="21.5" style="205"/>
    <col min="4865" max="4865" width="52.25" style="205" customWidth="1"/>
    <col min="4866" max="4866" width="32.5" style="205" customWidth="1"/>
    <col min="4867" max="5120" width="9" style="205"/>
    <col min="5121" max="5121" width="52.25" style="205" customWidth="1"/>
    <col min="5122" max="5122" width="32.5" style="205" customWidth="1"/>
    <col min="5123" max="5376" width="21.5" style="205"/>
    <col min="5377" max="5377" width="52.25" style="205" customWidth="1"/>
    <col min="5378" max="5378" width="32.5" style="205" customWidth="1"/>
    <col min="5379" max="5632" width="21.5" style="205"/>
    <col min="5633" max="5633" width="52.25" style="205" customWidth="1"/>
    <col min="5634" max="5634" width="32.5" style="205" customWidth="1"/>
    <col min="5635" max="5888" width="21.5" style="205"/>
    <col min="5889" max="5889" width="52.25" style="205" customWidth="1"/>
    <col min="5890" max="5890" width="32.5" style="205" customWidth="1"/>
    <col min="5891" max="6144" width="9" style="205"/>
    <col min="6145" max="6145" width="52.25" style="205" customWidth="1"/>
    <col min="6146" max="6146" width="32.5" style="205" customWidth="1"/>
    <col min="6147" max="6400" width="21.5" style="205"/>
    <col min="6401" max="6401" width="52.25" style="205" customWidth="1"/>
    <col min="6402" max="6402" width="32.5" style="205" customWidth="1"/>
    <col min="6403" max="6656" width="21.5" style="205"/>
    <col min="6657" max="6657" width="52.25" style="205" customWidth="1"/>
    <col min="6658" max="6658" width="32.5" style="205" customWidth="1"/>
    <col min="6659" max="6912" width="21.5" style="205"/>
    <col min="6913" max="6913" width="52.25" style="205" customWidth="1"/>
    <col min="6914" max="6914" width="32.5" style="205" customWidth="1"/>
    <col min="6915" max="7168" width="9" style="205"/>
    <col min="7169" max="7169" width="52.25" style="205" customWidth="1"/>
    <col min="7170" max="7170" width="32.5" style="205" customWidth="1"/>
    <col min="7171" max="7424" width="21.5" style="205"/>
    <col min="7425" max="7425" width="52.25" style="205" customWidth="1"/>
    <col min="7426" max="7426" width="32.5" style="205" customWidth="1"/>
    <col min="7427" max="7680" width="21.5" style="205"/>
    <col min="7681" max="7681" width="52.25" style="205" customWidth="1"/>
    <col min="7682" max="7682" width="32.5" style="205" customWidth="1"/>
    <col min="7683" max="7936" width="21.5" style="205"/>
    <col min="7937" max="7937" width="52.25" style="205" customWidth="1"/>
    <col min="7938" max="7938" width="32.5" style="205" customWidth="1"/>
    <col min="7939" max="8192" width="9" style="205"/>
    <col min="8193" max="8193" width="52.25" style="205" customWidth="1"/>
    <col min="8194" max="8194" width="32.5" style="205" customWidth="1"/>
    <col min="8195" max="8448" width="21.5" style="205"/>
    <col min="8449" max="8449" width="52.25" style="205" customWidth="1"/>
    <col min="8450" max="8450" width="32.5" style="205" customWidth="1"/>
    <col min="8451" max="8704" width="21.5" style="205"/>
    <col min="8705" max="8705" width="52.25" style="205" customWidth="1"/>
    <col min="8706" max="8706" width="32.5" style="205" customWidth="1"/>
    <col min="8707" max="8960" width="21.5" style="205"/>
    <col min="8961" max="8961" width="52.25" style="205" customWidth="1"/>
    <col min="8962" max="8962" width="32.5" style="205" customWidth="1"/>
    <col min="8963" max="9216" width="9" style="205"/>
    <col min="9217" max="9217" width="52.25" style="205" customWidth="1"/>
    <col min="9218" max="9218" width="32.5" style="205" customWidth="1"/>
    <col min="9219" max="9472" width="21.5" style="205"/>
    <col min="9473" max="9473" width="52.25" style="205" customWidth="1"/>
    <col min="9474" max="9474" width="32.5" style="205" customWidth="1"/>
    <col min="9475" max="9728" width="21.5" style="205"/>
    <col min="9729" max="9729" width="52.25" style="205" customWidth="1"/>
    <col min="9730" max="9730" width="32.5" style="205" customWidth="1"/>
    <col min="9731" max="9984" width="21.5" style="205"/>
    <col min="9985" max="9985" width="52.25" style="205" customWidth="1"/>
    <col min="9986" max="9986" width="32.5" style="205" customWidth="1"/>
    <col min="9987" max="10240" width="9" style="205"/>
    <col min="10241" max="10241" width="52.25" style="205" customWidth="1"/>
    <col min="10242" max="10242" width="32.5" style="205" customWidth="1"/>
    <col min="10243" max="10496" width="21.5" style="205"/>
    <col min="10497" max="10497" width="52.25" style="205" customWidth="1"/>
    <col min="10498" max="10498" width="32.5" style="205" customWidth="1"/>
    <col min="10499" max="10752" width="21.5" style="205"/>
    <col min="10753" max="10753" width="52.25" style="205" customWidth="1"/>
    <col min="10754" max="10754" width="32.5" style="205" customWidth="1"/>
    <col min="10755" max="11008" width="21.5" style="205"/>
    <col min="11009" max="11009" width="52.25" style="205" customWidth="1"/>
    <col min="11010" max="11010" width="32.5" style="205" customWidth="1"/>
    <col min="11011" max="11264" width="9" style="205"/>
    <col min="11265" max="11265" width="52.25" style="205" customWidth="1"/>
    <col min="11266" max="11266" width="32.5" style="205" customWidth="1"/>
    <col min="11267" max="11520" width="21.5" style="205"/>
    <col min="11521" max="11521" width="52.25" style="205" customWidth="1"/>
    <col min="11522" max="11522" width="32.5" style="205" customWidth="1"/>
    <col min="11523" max="11776" width="21.5" style="205"/>
    <col min="11777" max="11777" width="52.25" style="205" customWidth="1"/>
    <col min="11778" max="11778" width="32.5" style="205" customWidth="1"/>
    <col min="11779" max="12032" width="21.5" style="205"/>
    <col min="12033" max="12033" width="52.25" style="205" customWidth="1"/>
    <col min="12034" max="12034" width="32.5" style="205" customWidth="1"/>
    <col min="12035" max="12288" width="9" style="205"/>
    <col min="12289" max="12289" width="52.25" style="205" customWidth="1"/>
    <col min="12290" max="12290" width="32.5" style="205" customWidth="1"/>
    <col min="12291" max="12544" width="21.5" style="205"/>
    <col min="12545" max="12545" width="52.25" style="205" customWidth="1"/>
    <col min="12546" max="12546" width="32.5" style="205" customWidth="1"/>
    <col min="12547" max="12800" width="21.5" style="205"/>
    <col min="12801" max="12801" width="52.25" style="205" customWidth="1"/>
    <col min="12802" max="12802" width="32.5" style="205" customWidth="1"/>
    <col min="12803" max="13056" width="21.5" style="205"/>
    <col min="13057" max="13057" width="52.25" style="205" customWidth="1"/>
    <col min="13058" max="13058" width="32.5" style="205" customWidth="1"/>
    <col min="13059" max="13312" width="9" style="205"/>
    <col min="13313" max="13313" width="52.25" style="205" customWidth="1"/>
    <col min="13314" max="13314" width="32.5" style="205" customWidth="1"/>
    <col min="13315" max="13568" width="21.5" style="205"/>
    <col min="13569" max="13569" width="52.25" style="205" customWidth="1"/>
    <col min="13570" max="13570" width="32.5" style="205" customWidth="1"/>
    <col min="13571" max="13824" width="21.5" style="205"/>
    <col min="13825" max="13825" width="52.25" style="205" customWidth="1"/>
    <col min="13826" max="13826" width="32.5" style="205" customWidth="1"/>
    <col min="13827" max="14080" width="21.5" style="205"/>
    <col min="14081" max="14081" width="52.25" style="205" customWidth="1"/>
    <col min="14082" max="14082" width="32.5" style="205" customWidth="1"/>
    <col min="14083" max="14336" width="9" style="205"/>
    <col min="14337" max="14337" width="52.25" style="205" customWidth="1"/>
    <col min="14338" max="14338" width="32.5" style="205" customWidth="1"/>
    <col min="14339" max="14592" width="21.5" style="205"/>
    <col min="14593" max="14593" width="52.25" style="205" customWidth="1"/>
    <col min="14594" max="14594" width="32.5" style="205" customWidth="1"/>
    <col min="14595" max="14848" width="21.5" style="205"/>
    <col min="14849" max="14849" width="52.25" style="205" customWidth="1"/>
    <col min="14850" max="14850" width="32.5" style="205" customWidth="1"/>
    <col min="14851" max="15104" width="21.5" style="205"/>
    <col min="15105" max="15105" width="52.25" style="205" customWidth="1"/>
    <col min="15106" max="15106" width="32.5" style="205" customWidth="1"/>
    <col min="15107" max="15360" width="9" style="205"/>
    <col min="15361" max="15361" width="52.25" style="205" customWidth="1"/>
    <col min="15362" max="15362" width="32.5" style="205" customWidth="1"/>
    <col min="15363" max="15616" width="21.5" style="205"/>
    <col min="15617" max="15617" width="52.25" style="205" customWidth="1"/>
    <col min="15618" max="15618" width="32.5" style="205" customWidth="1"/>
    <col min="15619" max="15872" width="21.5" style="205"/>
    <col min="15873" max="15873" width="52.25" style="205" customWidth="1"/>
    <col min="15874" max="15874" width="32.5" style="205" customWidth="1"/>
    <col min="15875" max="16128" width="21.5" style="205"/>
    <col min="16129" max="16129" width="52.25" style="205" customWidth="1"/>
    <col min="16130" max="16130" width="32.5" style="205" customWidth="1"/>
    <col min="16131" max="16384" width="9" style="205"/>
  </cols>
  <sheetData>
    <row r="1" ht="23.25" customHeight="1" spans="1:2">
      <c r="A1" s="4" t="s">
        <v>1624</v>
      </c>
      <c r="B1" s="4"/>
    </row>
    <row r="2" s="204" customFormat="1" ht="30.75" customHeight="1" spans="1:2">
      <c r="A2" s="118" t="s">
        <v>1625</v>
      </c>
      <c r="B2" s="118"/>
    </row>
    <row r="3" s="204" customFormat="1" ht="21" customHeight="1" spans="1:2">
      <c r="A3" s="207" t="s">
        <v>1626</v>
      </c>
      <c r="B3" s="207"/>
    </row>
    <row r="4" customHeight="1" spans="1:2">
      <c r="A4" s="208"/>
      <c r="B4" s="209" t="s">
        <v>2</v>
      </c>
    </row>
    <row r="5" ht="24" customHeight="1" spans="1:2">
      <c r="A5" s="210" t="s">
        <v>1627</v>
      </c>
      <c r="B5" s="188" t="s">
        <v>1628</v>
      </c>
    </row>
    <row r="6" ht="24" customHeight="1" spans="1:2">
      <c r="A6" s="211" t="s">
        <v>1629</v>
      </c>
      <c r="B6" s="212">
        <f>B7+B12+B38+B52</f>
        <v>2046.43</v>
      </c>
    </row>
    <row r="7" ht="20.1" customHeight="1" spans="1:2">
      <c r="A7" s="213" t="s">
        <v>1630</v>
      </c>
      <c r="B7" s="214">
        <f>SUM(B8:B11)</f>
        <v>847.65</v>
      </c>
    </row>
    <row r="8" ht="20.1" customHeight="1" spans="1:2">
      <c r="A8" s="213" t="s">
        <v>1631</v>
      </c>
      <c r="B8" s="214">
        <v>463.6</v>
      </c>
    </row>
    <row r="9" ht="20.1" customHeight="1" spans="1:2">
      <c r="A9" s="213" t="s">
        <v>1632</v>
      </c>
      <c r="B9" s="214">
        <v>154.43</v>
      </c>
    </row>
    <row r="10" ht="20.1" customHeight="1" spans="1:2">
      <c r="A10" s="213" t="s">
        <v>1633</v>
      </c>
      <c r="B10" s="215">
        <v>72.14</v>
      </c>
    </row>
    <row r="11" ht="20.1" customHeight="1" spans="1:2">
      <c r="A11" s="213" t="s">
        <v>1634</v>
      </c>
      <c r="B11" s="216">
        <v>157.48</v>
      </c>
    </row>
    <row r="12" ht="20.1" customHeight="1" spans="1:3">
      <c r="A12" s="213" t="s">
        <v>1635</v>
      </c>
      <c r="B12" s="214">
        <f>SUM(B13:B22)</f>
        <v>392.49</v>
      </c>
      <c r="C12" s="217"/>
    </row>
    <row r="13" ht="20.1" customHeight="1" spans="1:3">
      <c r="A13" s="213" t="s">
        <v>1636</v>
      </c>
      <c r="B13" s="214">
        <v>282.09</v>
      </c>
      <c r="C13" s="218"/>
    </row>
    <row r="14" ht="20.1" customHeight="1" spans="1:2">
      <c r="A14" s="213" t="s">
        <v>1637</v>
      </c>
      <c r="B14" s="214">
        <v>10</v>
      </c>
    </row>
    <row r="15" ht="20.1" customHeight="1" spans="1:2">
      <c r="A15" s="213" t="s">
        <v>1638</v>
      </c>
      <c r="B15" s="219">
        <v>2.66</v>
      </c>
    </row>
    <row r="16" ht="20.1" customHeight="1" spans="1:2">
      <c r="A16" s="213" t="s">
        <v>1639</v>
      </c>
      <c r="B16" s="214"/>
    </row>
    <row r="17" ht="20.1" customHeight="1" spans="1:2">
      <c r="A17" s="213" t="s">
        <v>1640</v>
      </c>
      <c r="B17" s="214"/>
    </row>
    <row r="18" ht="20.1" customHeight="1" spans="1:2">
      <c r="A18" s="213" t="s">
        <v>1641</v>
      </c>
      <c r="B18" s="214"/>
    </row>
    <row r="19" ht="20.1" customHeight="1" spans="1:2">
      <c r="A19" s="213" t="s">
        <v>1642</v>
      </c>
      <c r="B19" s="214"/>
    </row>
    <row r="20" ht="20.1" customHeight="1" spans="1:2">
      <c r="A20" s="213" t="s">
        <v>1643</v>
      </c>
      <c r="B20" s="214">
        <v>11</v>
      </c>
    </row>
    <row r="21" ht="20.1" customHeight="1" spans="1:2">
      <c r="A21" s="213" t="s">
        <v>1644</v>
      </c>
      <c r="B21" s="214"/>
    </row>
    <row r="22" ht="20.1" customHeight="1" spans="1:2">
      <c r="A22" s="213" t="s">
        <v>1645</v>
      </c>
      <c r="B22" s="220">
        <v>86.74</v>
      </c>
    </row>
    <row r="23" ht="20.1" customHeight="1" spans="1:2">
      <c r="A23" s="213" t="s">
        <v>1646</v>
      </c>
      <c r="B23" s="214"/>
    </row>
    <row r="24" ht="20.1" customHeight="1" spans="1:2">
      <c r="A24" s="213" t="s">
        <v>1647</v>
      </c>
      <c r="B24" s="214"/>
    </row>
    <row r="25" ht="20.1" customHeight="1" spans="1:2">
      <c r="A25" s="213" t="s">
        <v>1648</v>
      </c>
      <c r="B25" s="214"/>
    </row>
    <row r="26" ht="20.1" customHeight="1" spans="1:2">
      <c r="A26" s="213" t="s">
        <v>1649</v>
      </c>
      <c r="B26" s="214"/>
    </row>
    <row r="27" ht="20.1" customHeight="1" spans="1:2">
      <c r="A27" s="213" t="s">
        <v>1650</v>
      </c>
      <c r="B27" s="214"/>
    </row>
    <row r="28" ht="20.1" customHeight="1" spans="1:2">
      <c r="A28" s="213" t="s">
        <v>1651</v>
      </c>
      <c r="B28" s="214"/>
    </row>
    <row r="29" ht="20.1" customHeight="1" spans="1:2">
      <c r="A29" s="213" t="s">
        <v>1652</v>
      </c>
      <c r="B29" s="214"/>
    </row>
    <row r="30" ht="20.1" customHeight="1" spans="1:2">
      <c r="A30" s="213" t="s">
        <v>1653</v>
      </c>
      <c r="B30" s="214"/>
    </row>
    <row r="31" ht="20.1" customHeight="1" spans="1:2">
      <c r="A31" s="213" t="s">
        <v>1654</v>
      </c>
      <c r="B31" s="214"/>
    </row>
    <row r="32" ht="20.1" customHeight="1" spans="1:2">
      <c r="A32" s="213" t="s">
        <v>1647</v>
      </c>
      <c r="B32" s="214"/>
    </row>
    <row r="33" ht="20.1" customHeight="1" spans="1:2">
      <c r="A33" s="213" t="s">
        <v>1648</v>
      </c>
      <c r="B33" s="214"/>
    </row>
    <row r="34" ht="20.1" customHeight="1" spans="1:2">
      <c r="A34" s="213" t="s">
        <v>1649</v>
      </c>
      <c r="B34" s="214"/>
    </row>
    <row r="35" ht="20.1" customHeight="1" spans="1:2">
      <c r="A35" s="213" t="s">
        <v>1651</v>
      </c>
      <c r="B35" s="214"/>
    </row>
    <row r="36" ht="20.1" customHeight="1" spans="1:2">
      <c r="A36" s="213" t="s">
        <v>1652</v>
      </c>
      <c r="B36" s="214"/>
    </row>
    <row r="37" ht="20.1" customHeight="1" spans="1:2">
      <c r="A37" s="213" t="s">
        <v>1653</v>
      </c>
      <c r="B37" s="214"/>
    </row>
    <row r="38" ht="20.1" customHeight="1" spans="1:2">
      <c r="A38" s="213" t="s">
        <v>1655</v>
      </c>
      <c r="B38" s="214">
        <v>686.67</v>
      </c>
    </row>
    <row r="39" ht="20.1" customHeight="1" spans="1:2">
      <c r="A39" s="213" t="s">
        <v>1656</v>
      </c>
      <c r="B39" s="214">
        <v>673.44</v>
      </c>
    </row>
    <row r="40" ht="20.1" customHeight="1" spans="1:2">
      <c r="A40" s="213" t="s">
        <v>1657</v>
      </c>
      <c r="B40" s="214">
        <v>13.23</v>
      </c>
    </row>
    <row r="41" ht="20.1" customHeight="1" spans="1:2">
      <c r="A41" s="213" t="s">
        <v>1658</v>
      </c>
      <c r="B41" s="214"/>
    </row>
    <row r="42" ht="20.1" customHeight="1" spans="1:2">
      <c r="A42" s="213" t="s">
        <v>1659</v>
      </c>
      <c r="B42" s="214"/>
    </row>
    <row r="43" ht="20.1" customHeight="1" spans="1:2">
      <c r="A43" s="213" t="s">
        <v>1660</v>
      </c>
      <c r="B43" s="214"/>
    </row>
    <row r="44" ht="20.1" customHeight="1" spans="1:2">
      <c r="A44" s="213" t="s">
        <v>1661</v>
      </c>
      <c r="B44" s="214"/>
    </row>
    <row r="45" ht="20.1" customHeight="1" spans="1:2">
      <c r="A45" s="213" t="s">
        <v>1662</v>
      </c>
      <c r="B45" s="214"/>
    </row>
    <row r="46" ht="20.1" customHeight="1" spans="1:2">
      <c r="A46" s="213" t="s">
        <v>1663</v>
      </c>
      <c r="B46" s="214"/>
    </row>
    <row r="47" ht="20.1" customHeight="1" spans="1:2">
      <c r="A47" s="213" t="s">
        <v>1664</v>
      </c>
      <c r="B47" s="214"/>
    </row>
    <row r="48" ht="20.1" customHeight="1" spans="1:2">
      <c r="A48" s="213" t="s">
        <v>1665</v>
      </c>
      <c r="B48" s="214"/>
    </row>
    <row r="49" ht="20.1" customHeight="1" spans="1:2">
      <c r="A49" s="213" t="s">
        <v>1666</v>
      </c>
      <c r="B49" s="214"/>
    </row>
    <row r="50" ht="20.1" customHeight="1" spans="1:2">
      <c r="A50" s="213" t="s">
        <v>1667</v>
      </c>
      <c r="B50" s="214"/>
    </row>
    <row r="51" ht="20.1" customHeight="1" spans="1:2">
      <c r="A51" s="213" t="s">
        <v>1668</v>
      </c>
      <c r="B51" s="214"/>
    </row>
    <row r="52" ht="20.1" customHeight="1" spans="1:2">
      <c r="A52" s="213" t="s">
        <v>1669</v>
      </c>
      <c r="B52" s="214">
        <f>SUM(B53:B57)</f>
        <v>119.62</v>
      </c>
    </row>
    <row r="53" ht="20.1" customHeight="1" spans="1:2">
      <c r="A53" s="213" t="s">
        <v>1670</v>
      </c>
      <c r="B53" s="214">
        <v>8.23</v>
      </c>
    </row>
    <row r="54" ht="20.1" customHeight="1" spans="1:2">
      <c r="A54" s="213" t="s">
        <v>1671</v>
      </c>
      <c r="B54" s="214"/>
    </row>
    <row r="55" ht="20.1" customHeight="1" spans="1:2">
      <c r="A55" s="213" t="s">
        <v>1672</v>
      </c>
      <c r="B55" s="214"/>
    </row>
    <row r="56" ht="20.1" customHeight="1" spans="1:2">
      <c r="A56" s="213" t="s">
        <v>1673</v>
      </c>
      <c r="B56" s="214">
        <v>12.48</v>
      </c>
    </row>
    <row r="57" ht="20.1" customHeight="1" spans="1:2">
      <c r="A57" s="213" t="s">
        <v>1674</v>
      </c>
      <c r="B57" s="214">
        <v>98.91</v>
      </c>
    </row>
    <row r="58" ht="20.1" customHeight="1" spans="1:2">
      <c r="A58" s="213" t="s">
        <v>1675</v>
      </c>
      <c r="B58" s="214"/>
    </row>
    <row r="59" ht="20.1" customHeight="1" spans="1:2">
      <c r="A59" s="213" t="s">
        <v>1676</v>
      </c>
      <c r="B59" s="214"/>
    </row>
    <row r="60" ht="20.1" customHeight="1" spans="1:2">
      <c r="A60" s="213" t="s">
        <v>1677</v>
      </c>
      <c r="B60" s="214"/>
    </row>
    <row r="61" ht="20.1" customHeight="1" spans="1:2">
      <c r="A61" s="213" t="s">
        <v>1678</v>
      </c>
      <c r="B61" s="214"/>
    </row>
    <row r="62" ht="20.1" customHeight="1" spans="1:2">
      <c r="A62" s="213" t="s">
        <v>1679</v>
      </c>
      <c r="B62" s="214"/>
    </row>
    <row r="63" ht="20.1" customHeight="1" spans="1:2">
      <c r="A63" s="213" t="s">
        <v>1680</v>
      </c>
      <c r="B63" s="214"/>
    </row>
    <row r="64" ht="20.1" customHeight="1" spans="1:2">
      <c r="A64" s="213" t="s">
        <v>1681</v>
      </c>
      <c r="B64" s="214"/>
    </row>
    <row r="65" ht="20.1" customHeight="1" spans="1:2">
      <c r="A65" s="213" t="s">
        <v>1682</v>
      </c>
      <c r="B65" s="214"/>
    </row>
    <row r="66" ht="20.1" customHeight="1" spans="1:2">
      <c r="A66" s="213" t="s">
        <v>1683</v>
      </c>
      <c r="B66" s="214"/>
    </row>
    <row r="67" ht="20.1" customHeight="1" spans="1:2">
      <c r="A67" s="213" t="s">
        <v>1684</v>
      </c>
      <c r="B67" s="214"/>
    </row>
    <row r="68" ht="20.1" customHeight="1" spans="1:2">
      <c r="A68" s="213" t="s">
        <v>1685</v>
      </c>
      <c r="B68" s="214"/>
    </row>
    <row r="69" ht="20.1" customHeight="1" spans="1:2">
      <c r="A69" s="213" t="s">
        <v>1686</v>
      </c>
      <c r="B69" s="214"/>
    </row>
    <row r="70" ht="20.1" customHeight="1" spans="1:2">
      <c r="A70" s="213" t="s">
        <v>1687</v>
      </c>
      <c r="B70" s="214"/>
    </row>
    <row r="71" ht="20.1" customHeight="1" spans="1:2">
      <c r="A71" s="213" t="s">
        <v>1688</v>
      </c>
      <c r="B71" s="214"/>
    </row>
    <row r="72" ht="20.1" customHeight="1" spans="1:2">
      <c r="A72" s="213" t="s">
        <v>1689</v>
      </c>
      <c r="B72" s="214"/>
    </row>
    <row r="73" ht="20.1" customHeight="1" spans="1:2">
      <c r="A73" s="213" t="s">
        <v>1690</v>
      </c>
      <c r="B73" s="214"/>
    </row>
    <row r="74" ht="20.1" customHeight="1" spans="1:2">
      <c r="A74" s="213" t="s">
        <v>1691</v>
      </c>
      <c r="B74" s="214"/>
    </row>
    <row r="75" ht="20.1" customHeight="1" spans="1:2">
      <c r="A75" s="213" t="s">
        <v>1692</v>
      </c>
      <c r="B75" s="214"/>
    </row>
    <row r="76" ht="20.1" customHeight="1" spans="1:2">
      <c r="A76" s="213" t="s">
        <v>1693</v>
      </c>
      <c r="B76" s="214"/>
    </row>
    <row r="77" ht="20.1" customHeight="1" spans="1:2">
      <c r="A77" s="213" t="s">
        <v>1694</v>
      </c>
      <c r="B77" s="214"/>
    </row>
    <row r="78" ht="20.1" customHeight="1" spans="1:2">
      <c r="A78" s="213" t="s">
        <v>1695</v>
      </c>
      <c r="B78" s="214"/>
    </row>
    <row r="79" ht="20.1" customHeight="1" spans="1:2">
      <c r="A79" s="213" t="s">
        <v>1696</v>
      </c>
      <c r="B79" s="214"/>
    </row>
    <row r="80" ht="20.1" customHeight="1" spans="1:2">
      <c r="A80" s="213" t="s">
        <v>1697</v>
      </c>
      <c r="B80" s="214"/>
    </row>
    <row r="81" ht="20.1" customHeight="1" spans="1:2">
      <c r="A81" s="213" t="s">
        <v>1698</v>
      </c>
      <c r="B81" s="214"/>
    </row>
    <row r="82" ht="20.1" customHeight="1" spans="1:2">
      <c r="A82" s="213" t="s">
        <v>1699</v>
      </c>
      <c r="B82" s="214"/>
    </row>
    <row r="83" ht="20.1" customHeight="1" spans="1:2">
      <c r="A83" s="213" t="s">
        <v>1700</v>
      </c>
      <c r="B83" s="214"/>
    </row>
    <row r="84" ht="67.5" customHeight="1" spans="1:2">
      <c r="A84" s="221" t="s">
        <v>1701</v>
      </c>
      <c r="B84" s="221"/>
    </row>
    <row r="85" ht="14.4"/>
    <row r="86" ht="14.4"/>
    <row r="87" ht="14.4"/>
    <row r="88" ht="14.4"/>
    <row r="89" ht="14.4"/>
  </sheetData>
  <mergeCells count="4">
    <mergeCell ref="A1:B1"/>
    <mergeCell ref="A2:B2"/>
    <mergeCell ref="A3:B3"/>
    <mergeCell ref="A84:B84"/>
  </mergeCells>
  <printOptions horizontalCentered="1"/>
  <pageMargins left="0" right="0" top="0.511805555555556" bottom="0.313888888888889" header="0.313888888888889" footer="0.313888888888889"/>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05"/>
  <sheetViews>
    <sheetView showZeros="0" zoomScale="115" zoomScaleNormal="115" workbookViewId="0">
      <selection activeCell="C11" sqref="C11"/>
    </sheetView>
  </sheetViews>
  <sheetFormatPr defaultColWidth="9" defaultRowHeight="15.6" outlineLevelCol="4"/>
  <cols>
    <col min="1" max="1" width="39.75" style="184" customWidth="1"/>
    <col min="2" max="2" width="14.8796296296296" style="185" customWidth="1"/>
    <col min="3" max="3" width="37.3796296296296" style="186" customWidth="1"/>
    <col min="4" max="4" width="15.6296296296296" style="186" customWidth="1"/>
    <col min="5" max="16384" width="9" style="186"/>
  </cols>
  <sheetData>
    <row r="1" ht="20.25" customHeight="1" spans="1:4">
      <c r="A1" s="4" t="s">
        <v>1702</v>
      </c>
      <c r="B1" s="4"/>
      <c r="C1" s="4"/>
      <c r="D1" s="4"/>
    </row>
    <row r="2" ht="24" spans="1:4">
      <c r="A2" s="118" t="s">
        <v>1703</v>
      </c>
      <c r="B2" s="118"/>
      <c r="C2" s="118"/>
      <c r="D2" s="118"/>
    </row>
    <row r="3" ht="20.25" customHeight="1" spans="1:4">
      <c r="A3" s="119"/>
      <c r="B3" s="119"/>
      <c r="D3" s="187" t="s">
        <v>2</v>
      </c>
    </row>
    <row r="4" ht="24" customHeight="1" spans="1:4">
      <c r="A4" s="178" t="s">
        <v>1246</v>
      </c>
      <c r="B4" s="188" t="s">
        <v>65</v>
      </c>
      <c r="C4" s="178" t="s">
        <v>149</v>
      </c>
      <c r="D4" s="178" t="s">
        <v>65</v>
      </c>
    </row>
    <row r="5" ht="20.1" customHeight="1" spans="1:4">
      <c r="A5" s="189" t="s">
        <v>1704</v>
      </c>
      <c r="B5" s="190">
        <v>1742.64</v>
      </c>
      <c r="C5" s="189" t="s">
        <v>1705</v>
      </c>
      <c r="D5" s="191"/>
    </row>
    <row r="6" ht="20.1" customHeight="1" spans="1:4">
      <c r="A6" s="192" t="s">
        <v>1249</v>
      </c>
      <c r="B6" s="190">
        <f>SUM(B7:B29)</f>
        <v>1742.64</v>
      </c>
      <c r="C6" s="192" t="s">
        <v>1250</v>
      </c>
      <c r="D6" s="191"/>
    </row>
    <row r="7" ht="20.1" customHeight="1" spans="1:4">
      <c r="A7" s="192" t="s">
        <v>1706</v>
      </c>
      <c r="B7" s="193"/>
      <c r="C7" s="194" t="s">
        <v>1707</v>
      </c>
      <c r="D7" s="195"/>
    </row>
    <row r="8" ht="20.1" customHeight="1" spans="1:4">
      <c r="A8" s="192" t="s">
        <v>1708</v>
      </c>
      <c r="B8" s="193"/>
      <c r="C8" s="196" t="s">
        <v>1709</v>
      </c>
      <c r="D8" s="195"/>
    </row>
    <row r="9" ht="20.1" customHeight="1" spans="1:4">
      <c r="A9" s="192" t="s">
        <v>1710</v>
      </c>
      <c r="B9" s="193"/>
      <c r="C9" s="196" t="s">
        <v>1711</v>
      </c>
      <c r="D9" s="195"/>
    </row>
    <row r="10" ht="20.1" customHeight="1" spans="1:4">
      <c r="A10" s="192" t="s">
        <v>1712</v>
      </c>
      <c r="B10" s="193"/>
      <c r="C10" s="196" t="s">
        <v>1713</v>
      </c>
      <c r="D10" s="195"/>
    </row>
    <row r="11" ht="20.1" customHeight="1" spans="1:4">
      <c r="A11" s="192" t="s">
        <v>1714</v>
      </c>
      <c r="B11" s="193">
        <v>1168</v>
      </c>
      <c r="C11" s="196" t="s">
        <v>1715</v>
      </c>
      <c r="D11" s="195"/>
    </row>
    <row r="12" ht="20.1" customHeight="1" spans="1:4">
      <c r="A12" s="197" t="s">
        <v>1716</v>
      </c>
      <c r="B12" s="193"/>
      <c r="C12" s="196" t="s">
        <v>1717</v>
      </c>
      <c r="D12" s="195"/>
    </row>
    <row r="13" ht="20.1" customHeight="1" spans="1:4">
      <c r="A13" s="197" t="s">
        <v>1718</v>
      </c>
      <c r="B13" s="193"/>
      <c r="C13" s="196" t="s">
        <v>1719</v>
      </c>
      <c r="D13" s="195"/>
    </row>
    <row r="14" ht="20.1" customHeight="1" spans="1:4">
      <c r="A14" s="192" t="s">
        <v>1720</v>
      </c>
      <c r="B14" s="193"/>
      <c r="C14" s="196" t="s">
        <v>1721</v>
      </c>
      <c r="D14" s="195"/>
    </row>
    <row r="15" ht="20.1" customHeight="1" spans="1:4">
      <c r="A15" s="192" t="s">
        <v>1722</v>
      </c>
      <c r="B15" s="193"/>
      <c r="C15" s="196" t="s">
        <v>1723</v>
      </c>
      <c r="D15" s="195"/>
    </row>
    <row r="16" ht="20.1" customHeight="1" spans="1:4">
      <c r="A16" s="192" t="s">
        <v>1724</v>
      </c>
      <c r="B16" s="193"/>
      <c r="C16" s="196" t="s">
        <v>1725</v>
      </c>
      <c r="D16" s="195"/>
    </row>
    <row r="17" ht="20.1" customHeight="1" spans="1:4">
      <c r="A17" s="192" t="s">
        <v>1726</v>
      </c>
      <c r="B17" s="193"/>
      <c r="C17" s="196" t="s">
        <v>1727</v>
      </c>
      <c r="D17" s="195"/>
    </row>
    <row r="18" ht="20.1" customHeight="1" spans="1:4">
      <c r="A18" s="192" t="s">
        <v>1728</v>
      </c>
      <c r="B18" s="193"/>
      <c r="C18" s="196" t="s">
        <v>1729</v>
      </c>
      <c r="D18" s="195"/>
    </row>
    <row r="19" ht="20.1" customHeight="1" spans="1:4">
      <c r="A19" s="192" t="s">
        <v>1730</v>
      </c>
      <c r="B19" s="193"/>
      <c r="C19" s="196" t="s">
        <v>1731</v>
      </c>
      <c r="D19" s="195"/>
    </row>
    <row r="20" ht="20.1" customHeight="1" spans="1:4">
      <c r="A20" s="192" t="s">
        <v>1732</v>
      </c>
      <c r="B20" s="193"/>
      <c r="C20" s="196" t="s">
        <v>1733</v>
      </c>
      <c r="D20" s="195"/>
    </row>
    <row r="21" ht="20.1" customHeight="1" spans="1:4">
      <c r="A21" s="192" t="s">
        <v>1734</v>
      </c>
      <c r="B21" s="193">
        <v>574.64</v>
      </c>
      <c r="C21" s="196" t="s">
        <v>1735</v>
      </c>
      <c r="D21" s="195"/>
    </row>
    <row r="22" ht="20.1" customHeight="1" spans="1:4">
      <c r="A22" s="192" t="s">
        <v>1736</v>
      </c>
      <c r="B22" s="193"/>
      <c r="C22" s="196" t="s">
        <v>1737</v>
      </c>
      <c r="D22" s="195"/>
    </row>
    <row r="23" ht="20.1" customHeight="1" spans="1:4">
      <c r="A23" s="192" t="s">
        <v>1738</v>
      </c>
      <c r="B23" s="193"/>
      <c r="C23" s="196" t="s">
        <v>1739</v>
      </c>
      <c r="D23" s="195"/>
    </row>
    <row r="24" ht="20.1" customHeight="1" spans="1:4">
      <c r="A24" s="192" t="s">
        <v>1740</v>
      </c>
      <c r="B24" s="193"/>
      <c r="C24" s="192" t="s">
        <v>1738</v>
      </c>
      <c r="D24" s="195"/>
    </row>
    <row r="25" ht="20.1" customHeight="1" spans="1:4">
      <c r="A25" s="192" t="s">
        <v>1741</v>
      </c>
      <c r="B25" s="193"/>
      <c r="C25" s="192" t="s">
        <v>1740</v>
      </c>
      <c r="D25" s="195"/>
    </row>
    <row r="26" ht="20.1" customHeight="1" spans="1:4">
      <c r="A26" s="192" t="s">
        <v>1742</v>
      </c>
      <c r="B26" s="193"/>
      <c r="C26" s="192" t="s">
        <v>1741</v>
      </c>
      <c r="D26" s="195"/>
    </row>
    <row r="27" ht="20.1" customHeight="1" spans="1:4">
      <c r="A27" s="192" t="s">
        <v>1743</v>
      </c>
      <c r="B27" s="193"/>
      <c r="C27" s="192" t="s">
        <v>1742</v>
      </c>
      <c r="D27" s="198"/>
    </row>
    <row r="28" ht="20.1" customHeight="1" spans="1:4">
      <c r="A28" s="192" t="s">
        <v>1744</v>
      </c>
      <c r="B28" s="193"/>
      <c r="C28" s="192" t="s">
        <v>1743</v>
      </c>
      <c r="D28" s="198"/>
    </row>
    <row r="29" ht="20.1" customHeight="1" spans="1:4">
      <c r="A29" s="198"/>
      <c r="B29" s="193"/>
      <c r="C29" s="192" t="s">
        <v>1744</v>
      </c>
      <c r="D29" s="198"/>
    </row>
    <row r="30" ht="20.1" customHeight="1" spans="1:4">
      <c r="A30" s="197" t="s">
        <v>1287</v>
      </c>
      <c r="B30" s="193"/>
      <c r="C30" s="197" t="s">
        <v>1288</v>
      </c>
      <c r="D30" s="198"/>
    </row>
    <row r="31" ht="20.1" customHeight="1" spans="1:4">
      <c r="A31" s="192" t="s">
        <v>1745</v>
      </c>
      <c r="B31" s="193"/>
      <c r="C31" s="199" t="s">
        <v>1085</v>
      </c>
      <c r="D31" s="198"/>
    </row>
    <row r="32" ht="20.1" customHeight="1" spans="1:4">
      <c r="A32" s="192" t="s">
        <v>1746</v>
      </c>
      <c r="B32" s="193"/>
      <c r="C32" s="199" t="s">
        <v>1747</v>
      </c>
      <c r="D32" s="195"/>
    </row>
    <row r="33" ht="20.1" customHeight="1" spans="1:4">
      <c r="A33" s="192" t="s">
        <v>1748</v>
      </c>
      <c r="B33" s="193"/>
      <c r="C33" s="199" t="s">
        <v>1086</v>
      </c>
      <c r="D33" s="195"/>
    </row>
    <row r="34" ht="20.1" customHeight="1" spans="1:4">
      <c r="A34" s="192" t="s">
        <v>1749</v>
      </c>
      <c r="B34" s="193"/>
      <c r="C34" s="199" t="s">
        <v>1750</v>
      </c>
      <c r="D34" s="195"/>
    </row>
    <row r="35" ht="20.1" customHeight="1" spans="1:4">
      <c r="A35" s="192" t="s">
        <v>1751</v>
      </c>
      <c r="B35" s="193"/>
      <c r="C35" s="199" t="s">
        <v>1752</v>
      </c>
      <c r="D35" s="195"/>
    </row>
    <row r="36" ht="20.1" customHeight="1" spans="1:4">
      <c r="A36" s="192" t="s">
        <v>1753</v>
      </c>
      <c r="B36" s="193"/>
      <c r="C36" s="199" t="s">
        <v>1754</v>
      </c>
      <c r="D36" s="195"/>
    </row>
    <row r="37" ht="20.1" customHeight="1" spans="1:4">
      <c r="A37" s="192" t="s">
        <v>1755</v>
      </c>
      <c r="B37" s="193"/>
      <c r="C37" s="199" t="s">
        <v>1089</v>
      </c>
      <c r="D37" s="195"/>
    </row>
    <row r="38" ht="20.1" customHeight="1" spans="1:4">
      <c r="A38" s="197" t="s">
        <v>1756</v>
      </c>
      <c r="B38" s="193"/>
      <c r="C38" s="199" t="s">
        <v>1757</v>
      </c>
      <c r="D38" s="195"/>
    </row>
    <row r="39" ht="20.1" customHeight="1" spans="1:4">
      <c r="A39" s="192" t="s">
        <v>1758</v>
      </c>
      <c r="B39" s="193"/>
      <c r="C39" s="199" t="s">
        <v>1759</v>
      </c>
      <c r="D39" s="195"/>
    </row>
    <row r="40" ht="20.1" customHeight="1" spans="1:4">
      <c r="A40" s="192" t="s">
        <v>1760</v>
      </c>
      <c r="B40" s="193"/>
      <c r="C40" s="199" t="s">
        <v>1090</v>
      </c>
      <c r="D40" s="195"/>
    </row>
    <row r="41" ht="20.1" customHeight="1" spans="1:4">
      <c r="A41" s="192" t="s">
        <v>1761</v>
      </c>
      <c r="B41" s="193"/>
      <c r="C41" s="199" t="s">
        <v>1762</v>
      </c>
      <c r="D41" s="195"/>
    </row>
    <row r="42" ht="20.1" customHeight="1" spans="1:4">
      <c r="A42" s="192" t="s">
        <v>1763</v>
      </c>
      <c r="B42" s="193"/>
      <c r="C42" s="199" t="s">
        <v>1764</v>
      </c>
      <c r="D42" s="195"/>
    </row>
    <row r="43" ht="20.1" customHeight="1" spans="1:4">
      <c r="A43" s="192" t="s">
        <v>1765</v>
      </c>
      <c r="B43" s="193"/>
      <c r="C43" s="199" t="s">
        <v>1766</v>
      </c>
      <c r="D43" s="195"/>
    </row>
    <row r="44" ht="20.1" customHeight="1" spans="1:4">
      <c r="A44" s="192" t="s">
        <v>1767</v>
      </c>
      <c r="B44" s="193"/>
      <c r="C44" s="199" t="s">
        <v>53</v>
      </c>
      <c r="D44" s="195"/>
    </row>
    <row r="45" ht="45.75" customHeight="1" spans="1:5">
      <c r="A45" s="200" t="s">
        <v>1768</v>
      </c>
      <c r="B45" s="200"/>
      <c r="C45" s="200"/>
      <c r="D45" s="200"/>
      <c r="E45" s="201"/>
    </row>
    <row r="46" ht="19.5" customHeight="1" spans="3:4">
      <c r="C46" s="202"/>
      <c r="D46" s="202"/>
    </row>
    <row r="47" ht="20.1" customHeight="1"/>
    <row r="48" ht="20.1" customHeight="1"/>
    <row r="49" ht="20.1" customHeight="1" spans="1:2">
      <c r="A49" s="186"/>
      <c r="B49" s="203"/>
    </row>
    <row r="50" ht="20.1" customHeight="1" spans="1:2">
      <c r="A50" s="186"/>
      <c r="B50" s="203"/>
    </row>
    <row r="51" ht="20.1" customHeight="1" spans="1:2">
      <c r="A51" s="186"/>
      <c r="B51" s="203"/>
    </row>
    <row r="52" ht="20.1" customHeight="1" spans="1:2">
      <c r="A52" s="186"/>
      <c r="B52" s="203"/>
    </row>
    <row r="53" ht="20.1" customHeight="1" spans="1:2">
      <c r="A53" s="186"/>
      <c r="B53" s="203"/>
    </row>
    <row r="54" ht="20.1" customHeight="1" spans="1:2">
      <c r="A54" s="186"/>
      <c r="B54" s="203"/>
    </row>
    <row r="55" ht="20.1" customHeight="1" spans="1:2">
      <c r="A55" s="186"/>
      <c r="B55" s="203"/>
    </row>
    <row r="56" ht="20.1" customHeight="1" spans="1:2">
      <c r="A56" s="186"/>
      <c r="B56" s="203"/>
    </row>
    <row r="57" ht="20.1" customHeight="1" spans="1:2">
      <c r="A57" s="186"/>
      <c r="B57" s="203"/>
    </row>
    <row r="58" ht="20.1" customHeight="1" spans="1:2">
      <c r="A58" s="186"/>
      <c r="B58" s="203"/>
    </row>
    <row r="59" ht="20.1" customHeight="1" spans="1:2">
      <c r="A59" s="186"/>
      <c r="B59" s="203"/>
    </row>
    <row r="60" ht="20.1" customHeight="1" spans="1:2">
      <c r="A60" s="186"/>
      <c r="B60" s="203"/>
    </row>
    <row r="61" ht="20.1" customHeight="1" spans="1:2">
      <c r="A61" s="186"/>
      <c r="B61" s="203"/>
    </row>
    <row r="62" ht="20.1" customHeight="1" spans="1:2">
      <c r="A62" s="186"/>
      <c r="B62" s="203"/>
    </row>
    <row r="63" ht="20.1" customHeight="1" spans="1:2">
      <c r="A63" s="186"/>
      <c r="B63" s="203"/>
    </row>
    <row r="64" ht="20.1" customHeight="1" spans="1:2">
      <c r="A64" s="186"/>
      <c r="B64" s="203"/>
    </row>
    <row r="65" ht="20.1" customHeight="1" spans="1:2">
      <c r="A65" s="186"/>
      <c r="B65" s="203"/>
    </row>
    <row r="66" ht="20.1" customHeight="1" spans="1:2">
      <c r="A66" s="186"/>
      <c r="B66" s="203"/>
    </row>
    <row r="67" ht="20.1" customHeight="1" spans="1:2">
      <c r="A67" s="186"/>
      <c r="B67" s="203"/>
    </row>
    <row r="68" ht="20.1" customHeight="1" spans="1:2">
      <c r="A68" s="186"/>
      <c r="B68" s="203"/>
    </row>
    <row r="69" ht="20.1" customHeight="1" spans="1:2">
      <c r="A69" s="186"/>
      <c r="B69" s="203"/>
    </row>
    <row r="70" ht="20.1" customHeight="1" spans="1:2">
      <c r="A70" s="186"/>
      <c r="B70" s="203"/>
    </row>
    <row r="71" ht="20.1" customHeight="1" spans="1:2">
      <c r="A71" s="186"/>
      <c r="B71" s="203"/>
    </row>
    <row r="72" ht="20.1" customHeight="1" spans="1:2">
      <c r="A72" s="186"/>
      <c r="B72" s="203"/>
    </row>
    <row r="73" ht="20.1" customHeight="1" spans="1:2">
      <c r="A73" s="186"/>
      <c r="B73" s="203"/>
    </row>
    <row r="74" ht="20.1" customHeight="1" spans="1:2">
      <c r="A74" s="186"/>
      <c r="B74" s="203"/>
    </row>
    <row r="75" ht="20.1" customHeight="1" spans="1:2">
      <c r="A75" s="186"/>
      <c r="B75" s="203"/>
    </row>
    <row r="76" ht="20.1" customHeight="1" spans="1:2">
      <c r="A76" s="186"/>
      <c r="B76" s="203"/>
    </row>
    <row r="77" ht="20.1" customHeight="1" spans="1:2">
      <c r="A77" s="186"/>
      <c r="B77" s="203"/>
    </row>
    <row r="78" ht="20.1" customHeight="1" spans="1:2">
      <c r="A78" s="186"/>
      <c r="B78" s="203"/>
    </row>
    <row r="79" ht="20.1" customHeight="1" spans="1:2">
      <c r="A79" s="186"/>
      <c r="B79" s="203"/>
    </row>
    <row r="80" ht="20.1" customHeight="1" spans="1:2">
      <c r="A80" s="186"/>
      <c r="B80" s="203"/>
    </row>
    <row r="81" ht="20.1" customHeight="1" spans="1:2">
      <c r="A81" s="186"/>
      <c r="B81" s="203"/>
    </row>
    <row r="82" ht="20.1" customHeight="1" spans="1:2">
      <c r="A82" s="186"/>
      <c r="B82" s="203"/>
    </row>
    <row r="83" ht="20.1" customHeight="1" spans="1:2">
      <c r="A83" s="186"/>
      <c r="B83" s="203"/>
    </row>
    <row r="84" ht="20.1" customHeight="1" spans="1:2">
      <c r="A84" s="186"/>
      <c r="B84" s="203"/>
    </row>
    <row r="85" ht="20.1" customHeight="1" spans="1:2">
      <c r="A85" s="186"/>
      <c r="B85" s="203"/>
    </row>
    <row r="86" ht="20.1" customHeight="1" spans="1:2">
      <c r="A86" s="186"/>
      <c r="B86" s="203"/>
    </row>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sheetData>
  <mergeCells count="4">
    <mergeCell ref="A1:D1"/>
    <mergeCell ref="A2:D2"/>
    <mergeCell ref="A3:B3"/>
    <mergeCell ref="A45:D45"/>
  </mergeCells>
  <printOptions horizontalCentered="1"/>
  <pageMargins left="0.235416666666667" right="0.235416666666667" top="0.313888888888889" bottom="0.275" header="0.313888888888889" footer="0.196527777777778"/>
  <pageSetup paperSize="9" scale="83"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56"/>
  <sheetViews>
    <sheetView zoomScale="130" zoomScaleNormal="130" topLeftCell="A44" workbookViewId="0">
      <selection activeCell="B48" sqref="B48"/>
    </sheetView>
  </sheetViews>
  <sheetFormatPr defaultColWidth="9" defaultRowHeight="14.4" outlineLevelCol="1"/>
  <cols>
    <col min="1" max="1" width="50.6296296296296" style="177" customWidth="1"/>
    <col min="2" max="2" width="38.25" style="177" customWidth="1"/>
    <col min="3" max="16384" width="9" style="177"/>
  </cols>
  <sheetData>
    <row r="1" ht="17.4" spans="1:2">
      <c r="A1" s="4" t="s">
        <v>1769</v>
      </c>
      <c r="B1" s="4"/>
    </row>
    <row r="2" ht="25.5" customHeight="1" spans="1:2">
      <c r="A2" s="118" t="s">
        <v>1770</v>
      </c>
      <c r="B2" s="118"/>
    </row>
    <row r="3" ht="20.25" customHeight="1" spans="1:2">
      <c r="A3" s="164" t="s">
        <v>1312</v>
      </c>
      <c r="B3" s="164"/>
    </row>
    <row r="4" ht="20.1" customHeight="1" spans="1:2">
      <c r="A4" s="165"/>
      <c r="B4" s="166" t="s">
        <v>2</v>
      </c>
    </row>
    <row r="5" ht="37.5" customHeight="1" spans="1:2">
      <c r="A5" s="167" t="s">
        <v>70</v>
      </c>
      <c r="B5" s="168" t="s">
        <v>65</v>
      </c>
    </row>
    <row r="6" ht="25.5" customHeight="1" spans="1:2">
      <c r="A6" s="167"/>
      <c r="B6" s="168"/>
    </row>
    <row r="7" s="176" customFormat="1" ht="20.1" customHeight="1" spans="1:2">
      <c r="A7" s="178" t="s">
        <v>1319</v>
      </c>
      <c r="B7" s="178"/>
    </row>
    <row r="8" s="176" customFormat="1" ht="15.75" customHeight="1" spans="1:2">
      <c r="A8" s="179" t="s">
        <v>1771</v>
      </c>
      <c r="B8" s="179"/>
    </row>
    <row r="9" s="176" customFormat="1" ht="15.75" customHeight="1" spans="1:2">
      <c r="A9" s="180" t="s">
        <v>1772</v>
      </c>
      <c r="B9" s="180"/>
    </row>
    <row r="10" s="176" customFormat="1" ht="15.75" customHeight="1" spans="1:2">
      <c r="A10" s="180" t="s">
        <v>1773</v>
      </c>
      <c r="B10" s="180"/>
    </row>
    <row r="11" ht="15.75" customHeight="1" spans="1:2">
      <c r="A11" s="180" t="s">
        <v>1774</v>
      </c>
      <c r="B11" s="180"/>
    </row>
    <row r="12" ht="15.75" customHeight="1" spans="1:2">
      <c r="A12" s="180" t="s">
        <v>1775</v>
      </c>
      <c r="B12" s="180"/>
    </row>
    <row r="13" ht="15.75" customHeight="1" spans="1:2">
      <c r="A13" s="180" t="s">
        <v>1776</v>
      </c>
      <c r="B13" s="180"/>
    </row>
    <row r="14" ht="15.75" customHeight="1" spans="1:2">
      <c r="A14" s="180" t="s">
        <v>1777</v>
      </c>
      <c r="B14" s="180"/>
    </row>
    <row r="15" ht="15.75" customHeight="1" spans="1:2">
      <c r="A15" s="180" t="s">
        <v>1778</v>
      </c>
      <c r="B15" s="180"/>
    </row>
    <row r="16" ht="15.75" customHeight="1" spans="1:2">
      <c r="A16" s="180" t="s">
        <v>1779</v>
      </c>
      <c r="B16" s="180"/>
    </row>
    <row r="17" ht="15.75" customHeight="1" spans="1:2">
      <c r="A17" s="180" t="s">
        <v>1780</v>
      </c>
      <c r="B17" s="180"/>
    </row>
    <row r="18" ht="15.75" customHeight="1" spans="1:2">
      <c r="A18" s="180" t="s">
        <v>1781</v>
      </c>
      <c r="B18" s="180"/>
    </row>
    <row r="19" ht="15.75" customHeight="1" spans="1:2">
      <c r="A19" s="180" t="s">
        <v>1782</v>
      </c>
      <c r="B19" s="180"/>
    </row>
    <row r="20" ht="15.75" customHeight="1" spans="1:2">
      <c r="A20" s="180" t="s">
        <v>1783</v>
      </c>
      <c r="B20" s="180"/>
    </row>
    <row r="21" ht="15.75" customHeight="1" spans="1:2">
      <c r="A21" s="180" t="s">
        <v>1784</v>
      </c>
      <c r="B21" s="180"/>
    </row>
    <row r="22" ht="15.75" customHeight="1" spans="1:2">
      <c r="A22" s="180" t="s">
        <v>1785</v>
      </c>
      <c r="B22" s="180"/>
    </row>
    <row r="23" ht="15.75" customHeight="1" spans="1:2">
      <c r="A23" s="180" t="s">
        <v>1786</v>
      </c>
      <c r="B23" s="180"/>
    </row>
    <row r="24" ht="15.75" customHeight="1" spans="1:2">
      <c r="A24" s="180" t="s">
        <v>1787</v>
      </c>
      <c r="B24" s="180"/>
    </row>
    <row r="25" ht="15.75" customHeight="1" spans="1:2">
      <c r="A25" s="180" t="s">
        <v>1788</v>
      </c>
      <c r="B25" s="180"/>
    </row>
    <row r="26" ht="15.75" customHeight="1" spans="1:2">
      <c r="A26" s="180" t="s">
        <v>1789</v>
      </c>
      <c r="B26" s="180"/>
    </row>
    <row r="27" ht="15.75" customHeight="1" spans="1:2">
      <c r="A27" s="181" t="s">
        <v>1790</v>
      </c>
      <c r="B27" s="181"/>
    </row>
    <row r="28" ht="15.75" customHeight="1" spans="1:2">
      <c r="A28" s="180" t="s">
        <v>1791</v>
      </c>
      <c r="B28" s="180"/>
    </row>
    <row r="29" ht="15.75" customHeight="1" spans="1:2">
      <c r="A29" s="180" t="s">
        <v>1792</v>
      </c>
      <c r="B29" s="180"/>
    </row>
    <row r="30" ht="15.75" customHeight="1" spans="1:2">
      <c r="A30" s="180" t="s">
        <v>1793</v>
      </c>
      <c r="B30" s="180"/>
    </row>
    <row r="31" ht="15.75" customHeight="1" spans="1:2">
      <c r="A31" s="180" t="s">
        <v>1794</v>
      </c>
      <c r="B31" s="180"/>
    </row>
    <row r="32" ht="15.75" customHeight="1" spans="1:2">
      <c r="A32" s="180" t="s">
        <v>1795</v>
      </c>
      <c r="B32" s="180"/>
    </row>
    <row r="33" ht="15.75" customHeight="1" spans="1:2">
      <c r="A33" s="180" t="s">
        <v>1796</v>
      </c>
      <c r="B33" s="180"/>
    </row>
    <row r="34" ht="15.75" customHeight="1" spans="1:2">
      <c r="A34" s="179" t="s">
        <v>1797</v>
      </c>
      <c r="B34" s="179"/>
    </row>
    <row r="35" ht="15.75" customHeight="1" spans="1:2">
      <c r="A35" s="180" t="s">
        <v>1798</v>
      </c>
      <c r="B35" s="180"/>
    </row>
    <row r="36" ht="15.75" customHeight="1" spans="1:2">
      <c r="A36" s="180" t="s">
        <v>1799</v>
      </c>
      <c r="B36" s="180"/>
    </row>
    <row r="37" ht="15.75" customHeight="1" spans="1:2">
      <c r="A37" s="180" t="s">
        <v>1800</v>
      </c>
      <c r="B37" s="180"/>
    </row>
    <row r="38" ht="15.75" customHeight="1" spans="1:2">
      <c r="A38" s="180" t="s">
        <v>1801</v>
      </c>
      <c r="B38" s="180"/>
    </row>
    <row r="39" ht="15.75" customHeight="1" spans="1:2">
      <c r="A39" s="180" t="s">
        <v>1802</v>
      </c>
      <c r="B39" s="180"/>
    </row>
    <row r="40" ht="15.75" customHeight="1" spans="1:2">
      <c r="A40" s="180" t="s">
        <v>1803</v>
      </c>
      <c r="B40" s="180"/>
    </row>
    <row r="41" ht="15.75" customHeight="1" spans="1:2">
      <c r="A41" s="180" t="s">
        <v>1804</v>
      </c>
      <c r="B41" s="180"/>
    </row>
    <row r="42" ht="15.75" customHeight="1" spans="1:2">
      <c r="A42" s="180" t="s">
        <v>1805</v>
      </c>
      <c r="B42" s="180"/>
    </row>
    <row r="43" ht="15.75" customHeight="1" spans="1:2">
      <c r="A43" s="180" t="s">
        <v>1806</v>
      </c>
      <c r="B43" s="180"/>
    </row>
    <row r="44" ht="15.75" customHeight="1" spans="1:2">
      <c r="A44" s="180" t="s">
        <v>1807</v>
      </c>
      <c r="B44" s="180"/>
    </row>
    <row r="45" ht="15.75" customHeight="1" spans="1:2">
      <c r="A45" s="180" t="s">
        <v>1808</v>
      </c>
      <c r="B45" s="180"/>
    </row>
    <row r="46" s="176" customFormat="1" ht="15.75" customHeight="1" spans="1:2">
      <c r="A46" s="182" t="s">
        <v>1809</v>
      </c>
      <c r="B46" s="182"/>
    </row>
    <row r="47" ht="15.75" customHeight="1" spans="1:2">
      <c r="A47" s="180" t="s">
        <v>1810</v>
      </c>
      <c r="B47" s="180"/>
    </row>
    <row r="48" ht="15.75" customHeight="1" spans="1:2">
      <c r="A48" s="180" t="s">
        <v>1811</v>
      </c>
      <c r="B48" s="180"/>
    </row>
    <row r="49" ht="15.75" customHeight="1" spans="1:2">
      <c r="A49" s="180" t="s">
        <v>1812</v>
      </c>
      <c r="B49" s="180"/>
    </row>
    <row r="50" ht="15.75" customHeight="1" spans="1:2">
      <c r="A50" s="180" t="s">
        <v>1813</v>
      </c>
      <c r="B50" s="180"/>
    </row>
    <row r="51" s="176" customFormat="1" ht="15.75" customHeight="1" spans="1:2">
      <c r="A51" s="180" t="s">
        <v>1814</v>
      </c>
      <c r="B51" s="180"/>
    </row>
    <row r="52" s="176" customFormat="1" ht="15.75" customHeight="1" spans="1:2">
      <c r="A52" s="180" t="s">
        <v>1815</v>
      </c>
      <c r="B52" s="180"/>
    </row>
    <row r="53" ht="15.75" customHeight="1" spans="1:2">
      <c r="A53" s="182" t="s">
        <v>1816</v>
      </c>
      <c r="B53" s="182"/>
    </row>
    <row r="54" ht="36.75" customHeight="1" spans="1:2">
      <c r="A54" s="183" t="s">
        <v>1817</v>
      </c>
      <c r="B54" s="183"/>
    </row>
    <row r="56" spans="1:1">
      <c r="A56" s="177" t="s">
        <v>1315</v>
      </c>
    </row>
  </sheetData>
  <mergeCells count="5">
    <mergeCell ref="A2:B2"/>
    <mergeCell ref="A3:B3"/>
    <mergeCell ref="A54:B54"/>
    <mergeCell ref="A5:A6"/>
    <mergeCell ref="B5:B6"/>
  </mergeCells>
  <printOptions horizontalCentered="1"/>
  <pageMargins left="0.235416666666667" right="0.235416666666667" top="0.46875" bottom="0" header="0.118055555555556" footer="0.0388888888888889"/>
  <pageSetup paperSize="9" scale="85"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B100"/>
  <sheetViews>
    <sheetView showZeros="0" zoomScale="115" zoomScaleNormal="115" topLeftCell="A18" workbookViewId="0">
      <selection activeCell="B25" sqref="B25"/>
    </sheetView>
  </sheetViews>
  <sheetFormatPr defaultColWidth="10" defaultRowHeight="14.4" outlineLevelCol="1"/>
  <cols>
    <col min="1" max="1" width="58.3796296296296" style="163" customWidth="1"/>
    <col min="2" max="2" width="27.8796296296296" style="163" customWidth="1"/>
    <col min="3" max="3" width="15.25" style="163" customWidth="1"/>
    <col min="4" max="16384" width="10" style="163"/>
  </cols>
  <sheetData>
    <row r="1" ht="17.4" spans="1:2">
      <c r="A1" s="4" t="s">
        <v>1818</v>
      </c>
      <c r="B1" s="4"/>
    </row>
    <row r="2" ht="24" spans="1:2">
      <c r="A2" s="118" t="s">
        <v>1770</v>
      </c>
      <c r="B2" s="118"/>
    </row>
    <row r="3" spans="1:2">
      <c r="A3" s="164" t="s">
        <v>1318</v>
      </c>
      <c r="B3" s="164"/>
    </row>
    <row r="4" ht="20.25" customHeight="1" spans="1:2">
      <c r="A4" s="165"/>
      <c r="B4" s="166" t="s">
        <v>2</v>
      </c>
    </row>
    <row r="5" ht="24" customHeight="1" spans="1:2">
      <c r="A5" s="167" t="s">
        <v>70</v>
      </c>
      <c r="B5" s="168" t="s">
        <v>1628</v>
      </c>
    </row>
    <row r="6" ht="24" customHeight="1" spans="1:2">
      <c r="A6" s="169" t="s">
        <v>1319</v>
      </c>
      <c r="B6" s="170"/>
    </row>
    <row r="7" s="162" customFormat="1" ht="20.1" customHeight="1" spans="1:2">
      <c r="A7" s="171" t="s">
        <v>1320</v>
      </c>
      <c r="B7" s="172"/>
    </row>
    <row r="8" s="162" customFormat="1" ht="20.1" customHeight="1" spans="1:2">
      <c r="A8" s="171" t="s">
        <v>1321</v>
      </c>
      <c r="B8" s="172"/>
    </row>
    <row r="9" s="162" customFormat="1" ht="20.1" customHeight="1" spans="1:2">
      <c r="A9" s="171" t="s">
        <v>1322</v>
      </c>
      <c r="B9" s="172"/>
    </row>
    <row r="10" s="162" customFormat="1" ht="20.1" customHeight="1" spans="1:2">
      <c r="A10" s="171" t="s">
        <v>1323</v>
      </c>
      <c r="B10" s="172"/>
    </row>
    <row r="11" s="162" customFormat="1" ht="20.1" customHeight="1" spans="1:2">
      <c r="A11" s="171" t="s">
        <v>1324</v>
      </c>
      <c r="B11" s="172"/>
    </row>
    <row r="12" s="162" customFormat="1" ht="20.1" customHeight="1" spans="1:2">
      <c r="A12" s="171" t="s">
        <v>1325</v>
      </c>
      <c r="B12" s="172"/>
    </row>
    <row r="13" s="162" customFormat="1" ht="20.1" customHeight="1" spans="1:2">
      <c r="A13" s="171" t="s">
        <v>1326</v>
      </c>
      <c r="B13" s="172"/>
    </row>
    <row r="14" s="162" customFormat="1" ht="20.1" customHeight="1" spans="1:2">
      <c r="A14" s="171" t="s">
        <v>1327</v>
      </c>
      <c r="B14" s="172"/>
    </row>
    <row r="15" s="162" customFormat="1" ht="20.1" customHeight="1" spans="1:2">
      <c r="A15" s="171" t="s">
        <v>1328</v>
      </c>
      <c r="B15" s="172"/>
    </row>
    <row r="16" s="162" customFormat="1" ht="20.1" customHeight="1" spans="1:2">
      <c r="A16" s="171" t="s">
        <v>1819</v>
      </c>
      <c r="B16" s="172"/>
    </row>
    <row r="17" s="162" customFormat="1" ht="20.1" customHeight="1" spans="1:2">
      <c r="A17" s="171"/>
      <c r="B17" s="172"/>
    </row>
    <row r="18" s="162" customFormat="1" ht="20.1" customHeight="1" spans="1:2">
      <c r="A18" s="171"/>
      <c r="B18" s="172"/>
    </row>
    <row r="19" s="162" customFormat="1" ht="20.1" customHeight="1" spans="1:2">
      <c r="A19" s="171"/>
      <c r="B19" s="172"/>
    </row>
    <row r="20" s="162" customFormat="1" ht="20.1" customHeight="1" spans="1:2">
      <c r="A20" s="171"/>
      <c r="B20" s="172"/>
    </row>
    <row r="21" s="162" customFormat="1" ht="20.1" customHeight="1" spans="1:2">
      <c r="A21" s="171"/>
      <c r="B21" s="172"/>
    </row>
    <row r="22" s="162" customFormat="1" ht="20.1" customHeight="1" spans="1:2">
      <c r="A22" s="171"/>
      <c r="B22" s="172"/>
    </row>
    <row r="23" s="162" customFormat="1" ht="20.1" customHeight="1" spans="1:2">
      <c r="A23" s="171"/>
      <c r="B23" s="172"/>
    </row>
    <row r="24" ht="20.1" customHeight="1" spans="1:2">
      <c r="A24" s="173"/>
      <c r="B24" s="174"/>
    </row>
    <row r="25" ht="20.1" customHeight="1" spans="1:2">
      <c r="A25" s="173"/>
      <c r="B25" s="174"/>
    </row>
    <row r="26" ht="20.1" customHeight="1" spans="1:2">
      <c r="A26" s="173"/>
      <c r="B26" s="174"/>
    </row>
    <row r="27" ht="20.1" customHeight="1" spans="1:2">
      <c r="A27" s="175" t="s">
        <v>1820</v>
      </c>
      <c r="B27" s="175"/>
    </row>
    <row r="28" ht="20.1" customHeight="1"/>
    <row r="29" ht="20.1" customHeight="1" spans="1:1">
      <c r="A29" s="163" t="s">
        <v>1315</v>
      </c>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51.75" customHeight="1"/>
    <row r="89" ht="21.6" customHeight="1"/>
    <row r="90" ht="21.6" customHeight="1"/>
    <row r="91" ht="21.6" customHeight="1"/>
    <row r="92" ht="21.6" customHeight="1"/>
    <row r="94" ht="20.1" customHeight="1"/>
    <row r="95" ht="20.1" customHeight="1"/>
    <row r="96" ht="51.75" customHeight="1"/>
    <row r="97" ht="21.6" customHeight="1"/>
    <row r="98" ht="21.6" customHeight="1"/>
    <row r="99" ht="21.6" customHeight="1"/>
    <row r="100" ht="21.6" customHeight="1"/>
  </sheetData>
  <mergeCells count="4">
    <mergeCell ref="A1:B1"/>
    <mergeCell ref="A2:B2"/>
    <mergeCell ref="A3:B3"/>
    <mergeCell ref="A27:B27"/>
  </mergeCells>
  <printOptions horizontalCentered="1"/>
  <pageMargins left="0.235416666666667" right="0.235416666666667" top="0.511805555555556" bottom="0.471527777777778" header="0.313888888888889" footer="0.196527777777778"/>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27"/>
  <sheetViews>
    <sheetView showZeros="0" zoomScale="115" zoomScaleNormal="115" workbookViewId="0">
      <selection activeCell="F7" sqref="F7"/>
    </sheetView>
  </sheetViews>
  <sheetFormatPr defaultColWidth="9" defaultRowHeight="20.1" customHeight="1" outlineLevelCol="4"/>
  <cols>
    <col min="1" max="1" width="37.8796296296296" style="113" customWidth="1"/>
    <col min="2" max="2" width="12.75" style="140" customWidth="1"/>
    <col min="3" max="3" width="32.5" style="115" customWidth="1"/>
    <col min="4" max="4" width="13.5" style="141" customWidth="1"/>
    <col min="5" max="5" width="13" style="117" customWidth="1"/>
    <col min="6" max="16384" width="9" style="117"/>
  </cols>
  <sheetData>
    <row r="1" customHeight="1" spans="1:4">
      <c r="A1" s="4" t="s">
        <v>1821</v>
      </c>
      <c r="B1" s="142"/>
      <c r="C1" s="4"/>
      <c r="D1" s="142"/>
    </row>
    <row r="2" ht="29.25" customHeight="1" spans="1:4">
      <c r="A2" s="118" t="s">
        <v>1822</v>
      </c>
      <c r="B2" s="143"/>
      <c r="C2" s="118"/>
      <c r="D2" s="143"/>
    </row>
    <row r="3" customHeight="1" spans="1:4">
      <c r="A3" s="119"/>
      <c r="B3" s="144"/>
      <c r="C3" s="119"/>
      <c r="D3" s="145" t="s">
        <v>2</v>
      </c>
    </row>
    <row r="4" ht="24" customHeight="1" spans="1:4">
      <c r="A4" s="121" t="s">
        <v>1246</v>
      </c>
      <c r="B4" s="146" t="s">
        <v>65</v>
      </c>
      <c r="C4" s="121" t="s">
        <v>149</v>
      </c>
      <c r="D4" s="146" t="s">
        <v>65</v>
      </c>
    </row>
    <row r="5" ht="24" customHeight="1" spans="1:5">
      <c r="A5" s="147" t="s">
        <v>71</v>
      </c>
      <c r="B5" s="148">
        <f>SUM(B6,B19)</f>
        <v>6.21</v>
      </c>
      <c r="C5" s="147" t="s">
        <v>71</v>
      </c>
      <c r="D5" s="148">
        <f>SUM(D6,D19)</f>
        <v>6.21</v>
      </c>
      <c r="E5" s="114">
        <v>0</v>
      </c>
    </row>
    <row r="6" ht="24" customHeight="1" spans="1:5">
      <c r="A6" s="109" t="s">
        <v>72</v>
      </c>
      <c r="B6" s="148">
        <f>SUM(B7:B17)</f>
        <v>0</v>
      </c>
      <c r="C6" s="149" t="s">
        <v>73</v>
      </c>
      <c r="D6" s="148">
        <f>SUM(D7:D12)</f>
        <v>6.21</v>
      </c>
      <c r="E6" s="114"/>
    </row>
    <row r="7" customHeight="1" spans="1:4">
      <c r="A7" s="92" t="s">
        <v>1400</v>
      </c>
      <c r="B7" s="150"/>
      <c r="C7" s="92" t="s">
        <v>1401</v>
      </c>
      <c r="D7" s="150"/>
    </row>
    <row r="8" customHeight="1" spans="1:4">
      <c r="A8" s="92" t="s">
        <v>1823</v>
      </c>
      <c r="B8" s="150"/>
      <c r="C8" s="92" t="s">
        <v>1437</v>
      </c>
      <c r="D8" s="150"/>
    </row>
    <row r="9" customHeight="1" spans="1:4">
      <c r="A9" s="92" t="s">
        <v>1824</v>
      </c>
      <c r="B9" s="150"/>
      <c r="C9" s="92" t="s">
        <v>1455</v>
      </c>
      <c r="D9" s="150"/>
    </row>
    <row r="10" customHeight="1" spans="1:4">
      <c r="A10" s="92" t="s">
        <v>1825</v>
      </c>
      <c r="B10" s="150"/>
      <c r="C10" s="92" t="s">
        <v>1460</v>
      </c>
      <c r="D10" s="150"/>
    </row>
    <row r="11" customHeight="1" spans="1:4">
      <c r="A11" s="92" t="s">
        <v>1826</v>
      </c>
      <c r="B11" s="150"/>
      <c r="C11" s="92" t="s">
        <v>1465</v>
      </c>
      <c r="D11" s="150">
        <v>6.21</v>
      </c>
    </row>
    <row r="12" customHeight="1" spans="1:4">
      <c r="A12" s="92" t="s">
        <v>1827</v>
      </c>
      <c r="B12" s="150"/>
      <c r="C12" s="92" t="s">
        <v>1475</v>
      </c>
      <c r="D12" s="150"/>
    </row>
    <row r="13" customHeight="1" spans="1:4">
      <c r="A13" s="92" t="s">
        <v>1828</v>
      </c>
      <c r="B13" s="150"/>
      <c r="C13" s="92"/>
      <c r="D13" s="150"/>
    </row>
    <row r="14" customHeight="1" spans="1:4">
      <c r="A14" s="92" t="s">
        <v>1829</v>
      </c>
      <c r="B14" s="150"/>
      <c r="C14" s="92"/>
      <c r="D14" s="150"/>
    </row>
    <row r="15" customHeight="1" spans="1:4">
      <c r="A15" s="92" t="s">
        <v>1830</v>
      </c>
      <c r="B15" s="150"/>
      <c r="C15" s="92"/>
      <c r="D15" s="150"/>
    </row>
    <row r="16" customHeight="1" spans="1:4">
      <c r="A16" s="151" t="s">
        <v>1831</v>
      </c>
      <c r="B16" s="150"/>
      <c r="C16" s="92"/>
      <c r="D16" s="150"/>
    </row>
    <row r="17" customHeight="1" spans="1:4">
      <c r="A17" s="92" t="s">
        <v>1832</v>
      </c>
      <c r="B17" s="152"/>
      <c r="C17" s="153"/>
      <c r="D17" s="154"/>
    </row>
    <row r="18" customHeight="1" spans="1:4">
      <c r="A18" s="92"/>
      <c r="B18" s="152"/>
      <c r="C18" s="153"/>
      <c r="D18" s="154"/>
    </row>
    <row r="19" customHeight="1" spans="1:4">
      <c r="A19" s="109" t="s">
        <v>121</v>
      </c>
      <c r="B19" s="148">
        <f>SUM(B20,B21,B24)</f>
        <v>6.21</v>
      </c>
      <c r="C19" s="109" t="s">
        <v>123</v>
      </c>
      <c r="D19" s="148">
        <f>SUM(D20,D21,D22,D23,D26)</f>
        <v>0</v>
      </c>
    </row>
    <row r="20" customHeight="1" spans="1:4">
      <c r="A20" s="92" t="s">
        <v>124</v>
      </c>
      <c r="B20" s="155"/>
      <c r="C20" s="92" t="s">
        <v>1423</v>
      </c>
      <c r="D20" s="155">
        <v>0</v>
      </c>
    </row>
    <row r="21" customHeight="1" spans="1:4">
      <c r="A21" s="156" t="s">
        <v>1833</v>
      </c>
      <c r="B21" s="155"/>
      <c r="C21" s="92" t="s">
        <v>1424</v>
      </c>
      <c r="D21" s="155"/>
    </row>
    <row r="22" customHeight="1" spans="1:4">
      <c r="A22" s="157" t="s">
        <v>1834</v>
      </c>
      <c r="B22" s="155"/>
      <c r="C22" s="92" t="s">
        <v>1426</v>
      </c>
      <c r="D22" s="155"/>
    </row>
    <row r="23" customHeight="1" spans="1:4">
      <c r="A23" s="158" t="s">
        <v>136</v>
      </c>
      <c r="B23" s="159"/>
      <c r="C23" s="125" t="s">
        <v>1567</v>
      </c>
      <c r="D23" s="155"/>
    </row>
    <row r="24" customHeight="1" spans="1:4">
      <c r="A24" s="158" t="s">
        <v>1835</v>
      </c>
      <c r="B24" s="159">
        <v>6.21</v>
      </c>
      <c r="C24" s="160" t="s">
        <v>139</v>
      </c>
      <c r="D24" s="159"/>
    </row>
    <row r="25" customHeight="1" spans="1:4">
      <c r="A25" s="158"/>
      <c r="B25" s="159"/>
      <c r="C25" s="158" t="s">
        <v>141</v>
      </c>
      <c r="D25" s="159"/>
    </row>
    <row r="26" customHeight="1" spans="1:4">
      <c r="A26" s="158" t="s">
        <v>23</v>
      </c>
      <c r="B26" s="159"/>
      <c r="C26" s="158" t="s">
        <v>1836</v>
      </c>
      <c r="D26" s="159"/>
    </row>
    <row r="27" ht="35.1" customHeight="1" spans="1:4">
      <c r="A27" s="133" t="s">
        <v>1837</v>
      </c>
      <c r="B27" s="161"/>
      <c r="C27" s="133"/>
      <c r="D27" s="161"/>
    </row>
  </sheetData>
  <mergeCells count="5">
    <mergeCell ref="A1:B1"/>
    <mergeCell ref="C1:D1"/>
    <mergeCell ref="A2:D2"/>
    <mergeCell ref="A3:C3"/>
    <mergeCell ref="A27:D27"/>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0"/>
  <sheetViews>
    <sheetView workbookViewId="0">
      <selection activeCell="E1" sqref="E1"/>
    </sheetView>
  </sheetViews>
  <sheetFormatPr defaultColWidth="9" defaultRowHeight="14.4" outlineLevelCol="3"/>
  <cols>
    <col min="1" max="4" width="22" customWidth="1"/>
    <col min="5" max="5" width="28.8796296296296" customWidth="1"/>
  </cols>
  <sheetData>
    <row r="1" ht="75.75" customHeight="1" spans="1:4">
      <c r="A1" s="46" t="s">
        <v>1838</v>
      </c>
      <c r="B1" s="46"/>
      <c r="C1" s="46"/>
      <c r="D1" s="46"/>
    </row>
    <row r="2" spans="1:4">
      <c r="A2" s="73" t="s">
        <v>1839</v>
      </c>
      <c r="B2" s="74"/>
      <c r="C2" s="74"/>
      <c r="D2" s="74"/>
    </row>
    <row r="3" spans="1:4">
      <c r="A3" s="74"/>
      <c r="B3" s="74"/>
      <c r="C3" s="74"/>
      <c r="D3" s="74"/>
    </row>
    <row r="4" spans="1:4">
      <c r="A4" s="74"/>
      <c r="B4" s="74"/>
      <c r="C4" s="74"/>
      <c r="D4" s="74"/>
    </row>
    <row r="5" spans="1:4">
      <c r="A5" s="74"/>
      <c r="B5" s="74"/>
      <c r="C5" s="74"/>
      <c r="D5" s="74"/>
    </row>
    <row r="6" spans="1:4">
      <c r="A6" s="74"/>
      <c r="B6" s="74"/>
      <c r="C6" s="74"/>
      <c r="D6" s="74"/>
    </row>
    <row r="7" spans="1:4">
      <c r="A7" s="74"/>
      <c r="B7" s="74"/>
      <c r="C7" s="74"/>
      <c r="D7" s="74"/>
    </row>
    <row r="8" spans="1:4">
      <c r="A8" s="74"/>
      <c r="B8" s="74"/>
      <c r="C8" s="74"/>
      <c r="D8" s="74"/>
    </row>
    <row r="9" spans="1:4">
      <c r="A9" s="74"/>
      <c r="B9" s="74"/>
      <c r="C9" s="74"/>
      <c r="D9" s="74"/>
    </row>
    <row r="10" spans="1:4">
      <c r="A10" s="74"/>
      <c r="B10" s="74"/>
      <c r="C10" s="74"/>
      <c r="D10" s="74"/>
    </row>
    <row r="11" spans="1:4">
      <c r="A11" s="74"/>
      <c r="B11" s="74"/>
      <c r="C11" s="74"/>
      <c r="D11" s="74"/>
    </row>
    <row r="12" ht="66.75" customHeight="1" spans="1:4">
      <c r="A12" s="74"/>
      <c r="B12" s="74"/>
      <c r="C12" s="74"/>
      <c r="D12" s="74"/>
    </row>
    <row r="13" ht="14.25" hidden="1" customHeight="1" spans="1:4">
      <c r="A13" s="74"/>
      <c r="B13" s="74"/>
      <c r="C13" s="74"/>
      <c r="D13" s="74"/>
    </row>
    <row r="14" ht="14.25" hidden="1" customHeight="1" spans="1:4">
      <c r="A14" s="74"/>
      <c r="B14" s="74"/>
      <c r="C14" s="74"/>
      <c r="D14" s="74"/>
    </row>
    <row r="15" ht="14.25" hidden="1" customHeight="1" spans="1:4">
      <c r="A15" s="74"/>
      <c r="B15" s="74"/>
      <c r="C15" s="74"/>
      <c r="D15" s="74"/>
    </row>
    <row r="16" ht="14.25" hidden="1" customHeight="1" spans="1:4">
      <c r="A16" s="74"/>
      <c r="B16" s="74"/>
      <c r="C16" s="74"/>
      <c r="D16" s="74"/>
    </row>
    <row r="17" ht="14.25" hidden="1" customHeight="1" spans="1:4">
      <c r="A17" s="74"/>
      <c r="B17" s="74"/>
      <c r="C17" s="74"/>
      <c r="D17" s="74"/>
    </row>
    <row r="18" ht="14.25" hidden="1" customHeight="1" spans="1:4">
      <c r="A18" s="74"/>
      <c r="B18" s="74"/>
      <c r="C18" s="74"/>
      <c r="D18" s="74"/>
    </row>
    <row r="19" ht="14.25" hidden="1" customHeight="1" spans="1:4">
      <c r="A19" s="74"/>
      <c r="B19" s="74"/>
      <c r="C19" s="74"/>
      <c r="D19" s="74"/>
    </row>
    <row r="20" ht="18.75" customHeight="1" spans="1:4">
      <c r="A20" s="74"/>
      <c r="B20" s="74"/>
      <c r="C20" s="74"/>
      <c r="D20" s="74"/>
    </row>
  </sheetData>
  <mergeCells count="2">
    <mergeCell ref="A1:D1"/>
    <mergeCell ref="A2:D20"/>
  </mergeCells>
  <pageMargins left="0.707638888888889" right="0.707638888888889" top="1.37777777777778" bottom="0.747916666666667" header="0.313888888888889" footer="0.313888888888889"/>
  <pageSetup paperSize="9" scale="97"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59"/>
  <sheetViews>
    <sheetView topLeftCell="A45" workbookViewId="0">
      <selection activeCell="A53" sqref="A53"/>
    </sheetView>
  </sheetViews>
  <sheetFormatPr defaultColWidth="9" defaultRowHeight="20.1" customHeight="1" outlineLevelCol="3"/>
  <cols>
    <col min="1" max="1" width="70.75" style="134" customWidth="1"/>
    <col min="2" max="2" width="30.3796296296296" style="116" customWidth="1"/>
    <col min="3" max="16384" width="9" style="117"/>
  </cols>
  <sheetData>
    <row r="1" customHeight="1" spans="1:2">
      <c r="A1" s="4" t="s">
        <v>1840</v>
      </c>
      <c r="B1" s="4"/>
    </row>
    <row r="2" ht="35.25" customHeight="1" spans="1:4">
      <c r="A2" s="118" t="s">
        <v>1841</v>
      </c>
      <c r="B2" s="118"/>
      <c r="D2" s="135"/>
    </row>
    <row r="3" customHeight="1" spans="1:2">
      <c r="A3" s="136"/>
      <c r="B3" s="120" t="s">
        <v>2</v>
      </c>
    </row>
    <row r="4" ht="24" customHeight="1" spans="1:2">
      <c r="A4" s="137" t="s">
        <v>149</v>
      </c>
      <c r="B4" s="137" t="s">
        <v>1628</v>
      </c>
    </row>
    <row r="5" ht="21.75" customHeight="1" spans="1:2">
      <c r="A5" s="138" t="s">
        <v>73</v>
      </c>
      <c r="B5" s="110"/>
    </row>
    <row r="6" customHeight="1" spans="1:2">
      <c r="A6" s="139" t="s">
        <v>1401</v>
      </c>
      <c r="B6" s="93"/>
    </row>
    <row r="7" customHeight="1" spans="1:2">
      <c r="A7" s="139" t="s">
        <v>1435</v>
      </c>
      <c r="B7" s="93"/>
    </row>
    <row r="8" customHeight="1" spans="1:2">
      <c r="A8" s="139" t="s">
        <v>1436</v>
      </c>
      <c r="B8" s="93"/>
    </row>
    <row r="9" customHeight="1" spans="1:2">
      <c r="A9" s="139" t="s">
        <v>1437</v>
      </c>
      <c r="B9" s="128"/>
    </row>
    <row r="10" customHeight="1" spans="1:2">
      <c r="A10" s="139" t="s">
        <v>1438</v>
      </c>
      <c r="B10" s="128"/>
    </row>
    <row r="11" customHeight="1" spans="1:2">
      <c r="A11" s="139" t="s">
        <v>1439</v>
      </c>
      <c r="B11" s="128"/>
    </row>
    <row r="12" customHeight="1" spans="1:2">
      <c r="A12" s="139" t="s">
        <v>1440</v>
      </c>
      <c r="B12" s="128"/>
    </row>
    <row r="13" customHeight="1" spans="1:2">
      <c r="A13" s="139" t="s">
        <v>1441</v>
      </c>
      <c r="B13" s="128"/>
    </row>
    <row r="14" customHeight="1" spans="1:2">
      <c r="A14" s="139" t="s">
        <v>1442</v>
      </c>
      <c r="B14" s="128"/>
    </row>
    <row r="15" customHeight="1" spans="1:2">
      <c r="A15" s="139" t="s">
        <v>1443</v>
      </c>
      <c r="B15" s="128"/>
    </row>
    <row r="16" customHeight="1" spans="1:2">
      <c r="A16" s="139" t="s">
        <v>1444</v>
      </c>
      <c r="B16" s="128"/>
    </row>
    <row r="17" customHeight="1" spans="1:2">
      <c r="A17" s="139" t="s">
        <v>1445</v>
      </c>
      <c r="B17" s="128"/>
    </row>
    <row r="18" customHeight="1" spans="1:2">
      <c r="A18" s="139" t="s">
        <v>1446</v>
      </c>
      <c r="B18" s="128"/>
    </row>
    <row r="19" customHeight="1" spans="1:2">
      <c r="A19" s="139" t="s">
        <v>1447</v>
      </c>
      <c r="B19" s="128"/>
    </row>
    <row r="20" customHeight="1" spans="1:2">
      <c r="A20" s="139" t="s">
        <v>1448</v>
      </c>
      <c r="B20" s="128"/>
    </row>
    <row r="21" customHeight="1" spans="1:2">
      <c r="A21" s="139" t="s">
        <v>1449</v>
      </c>
      <c r="B21" s="128"/>
    </row>
    <row r="22" customHeight="1" spans="1:2">
      <c r="A22" s="139" t="s">
        <v>1450</v>
      </c>
      <c r="B22" s="128"/>
    </row>
    <row r="23" customHeight="1" spans="1:2">
      <c r="A23" s="139" t="s">
        <v>1451</v>
      </c>
      <c r="B23" s="128"/>
    </row>
    <row r="24" customHeight="1" spans="1:2">
      <c r="A24" s="139" t="s">
        <v>1452</v>
      </c>
      <c r="B24" s="128"/>
    </row>
    <row r="25" customHeight="1" spans="1:2">
      <c r="A25" s="139" t="s">
        <v>1453</v>
      </c>
      <c r="B25" s="128"/>
    </row>
    <row r="26" customHeight="1" spans="1:2">
      <c r="A26" s="139" t="s">
        <v>1454</v>
      </c>
      <c r="B26" s="128"/>
    </row>
    <row r="27" customHeight="1" spans="1:2">
      <c r="A27" s="139" t="s">
        <v>1445</v>
      </c>
      <c r="B27" s="128"/>
    </row>
    <row r="28" customHeight="1" spans="1:2">
      <c r="A28" s="139" t="s">
        <v>1455</v>
      </c>
      <c r="B28" s="128"/>
    </row>
    <row r="29" customHeight="1" spans="1:2">
      <c r="A29" s="139" t="s">
        <v>1456</v>
      </c>
      <c r="B29" s="128"/>
    </row>
    <row r="30" customHeight="1" spans="1:2">
      <c r="A30" s="139" t="s">
        <v>1457</v>
      </c>
      <c r="B30" s="128"/>
    </row>
    <row r="31" customHeight="1" spans="1:2">
      <c r="A31" s="139" t="s">
        <v>1458</v>
      </c>
      <c r="B31" s="128"/>
    </row>
    <row r="32" customHeight="1" spans="1:2">
      <c r="A32" s="139" t="s">
        <v>1459</v>
      </c>
      <c r="B32" s="128"/>
    </row>
    <row r="33" customHeight="1" spans="1:2">
      <c r="A33" s="139" t="s">
        <v>1460</v>
      </c>
      <c r="B33" s="128"/>
    </row>
    <row r="34" customHeight="1" spans="1:2">
      <c r="A34" s="139" t="s">
        <v>1461</v>
      </c>
      <c r="B34" s="128"/>
    </row>
    <row r="35" customHeight="1" spans="1:2">
      <c r="A35" s="139" t="s">
        <v>1462</v>
      </c>
      <c r="B35" s="128"/>
    </row>
    <row r="36" customHeight="1" spans="1:2">
      <c r="A36" s="139" t="s">
        <v>1463</v>
      </c>
      <c r="B36" s="128"/>
    </row>
    <row r="37" customHeight="1" spans="1:2">
      <c r="A37" s="139" t="s">
        <v>1464</v>
      </c>
      <c r="B37" s="128"/>
    </row>
    <row r="38" customHeight="1" spans="1:2">
      <c r="A38" s="139" t="s">
        <v>1465</v>
      </c>
      <c r="B38" s="128"/>
    </row>
    <row r="39" customHeight="1" spans="1:2">
      <c r="A39" s="139" t="s">
        <v>1466</v>
      </c>
      <c r="B39" s="128"/>
    </row>
    <row r="40" customHeight="1" spans="1:2">
      <c r="A40" s="139" t="s">
        <v>1467</v>
      </c>
      <c r="B40" s="128"/>
    </row>
    <row r="41" customHeight="1" spans="1:2">
      <c r="A41" s="139" t="s">
        <v>1468</v>
      </c>
      <c r="B41" s="128"/>
    </row>
    <row r="42" customHeight="1" spans="1:2">
      <c r="A42" s="139" t="s">
        <v>1469</v>
      </c>
      <c r="B42" s="128"/>
    </row>
    <row r="43" customHeight="1" spans="1:2">
      <c r="A43" s="139" t="s">
        <v>1470</v>
      </c>
      <c r="B43" s="128"/>
    </row>
    <row r="44" customHeight="1" spans="1:2">
      <c r="A44" s="139" t="s">
        <v>1471</v>
      </c>
      <c r="B44" s="128"/>
    </row>
    <row r="45" customHeight="1" spans="1:2">
      <c r="A45" s="139" t="s">
        <v>1472</v>
      </c>
      <c r="B45" s="128"/>
    </row>
    <row r="46" customHeight="1" spans="1:2">
      <c r="A46" s="139" t="s">
        <v>1473</v>
      </c>
      <c r="B46" s="128"/>
    </row>
    <row r="47" customHeight="1" spans="1:2">
      <c r="A47" s="139" t="s">
        <v>1474</v>
      </c>
      <c r="B47" s="128"/>
    </row>
    <row r="48" customHeight="1" spans="1:2">
      <c r="A48" s="139" t="s">
        <v>1475</v>
      </c>
      <c r="B48" s="128"/>
    </row>
    <row r="49" customHeight="1" spans="1:2">
      <c r="A49" s="139" t="s">
        <v>1476</v>
      </c>
      <c r="B49" s="128"/>
    </row>
    <row r="50" customHeight="1" spans="1:2">
      <c r="A50" s="139" t="s">
        <v>1477</v>
      </c>
      <c r="B50" s="128"/>
    </row>
    <row r="51" customHeight="1" spans="1:2">
      <c r="A51" s="139" t="s">
        <v>1478</v>
      </c>
      <c r="B51" s="128"/>
    </row>
    <row r="52" customHeight="1" spans="1:2">
      <c r="A52" s="139" t="s">
        <v>1479</v>
      </c>
      <c r="B52" s="128"/>
    </row>
    <row r="53" customHeight="1" spans="1:2">
      <c r="A53" s="139" t="s">
        <v>1480</v>
      </c>
      <c r="B53" s="128"/>
    </row>
    <row r="54" customHeight="1" spans="1:2">
      <c r="A54" s="139" t="s">
        <v>1481</v>
      </c>
      <c r="B54" s="128"/>
    </row>
    <row r="55" customHeight="1" spans="1:2">
      <c r="A55" s="139" t="s">
        <v>1482</v>
      </c>
      <c r="B55" s="128"/>
    </row>
    <row r="56" customHeight="1" spans="1:2">
      <c r="A56" s="139" t="s">
        <v>1483</v>
      </c>
      <c r="B56" s="128"/>
    </row>
    <row r="57" ht="35.1" customHeight="1" spans="1:2">
      <c r="A57" s="131" t="s">
        <v>1842</v>
      </c>
      <c r="B57" s="131"/>
    </row>
    <row r="59" customHeight="1" spans="1:1">
      <c r="A59" s="134" t="s">
        <v>1315</v>
      </c>
    </row>
  </sheetData>
  <mergeCells count="3">
    <mergeCell ref="A1:B1"/>
    <mergeCell ref="A2:B2"/>
    <mergeCell ref="A57:B57"/>
  </mergeCells>
  <printOptions horizontalCentered="1"/>
  <pageMargins left="0.235416666666667" right="0.235416666666667" top="0.313888888888889" bottom="0.313888888888889" header="0.313888888888889" footer="0.313888888888889"/>
  <pageSetup paperSize="9" scale="84" fitToWidth="0" fitToHeight="0"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7"/>
  <sheetViews>
    <sheetView showZeros="0" zoomScale="115" zoomScaleNormal="115" topLeftCell="A11" workbookViewId="0">
      <selection activeCell="C14" sqref="C14"/>
    </sheetView>
  </sheetViews>
  <sheetFormatPr defaultColWidth="9" defaultRowHeight="20.1" customHeight="1" outlineLevelCol="4"/>
  <cols>
    <col min="1" max="1" width="39.25" style="113" customWidth="1"/>
    <col min="2" max="2" width="11.8796296296296" style="114" customWidth="1"/>
    <col min="3" max="3" width="40.1296296296296" style="115" customWidth="1"/>
    <col min="4" max="4" width="11.6296296296296" style="116" customWidth="1"/>
    <col min="5" max="5" width="13" style="117" customWidth="1"/>
    <col min="6" max="16384" width="9" style="117"/>
  </cols>
  <sheetData>
    <row r="1" customHeight="1" spans="1:4">
      <c r="A1" s="4" t="s">
        <v>1843</v>
      </c>
      <c r="B1" s="4"/>
      <c r="C1" s="4"/>
      <c r="D1" s="4"/>
    </row>
    <row r="2" ht="29.25" customHeight="1" spans="1:4">
      <c r="A2" s="118" t="s">
        <v>1844</v>
      </c>
      <c r="B2" s="118"/>
      <c r="C2" s="118"/>
      <c r="D2" s="118"/>
    </row>
    <row r="3" customHeight="1" spans="1:4">
      <c r="A3" s="119"/>
      <c r="B3" s="119"/>
      <c r="C3" s="119"/>
      <c r="D3" s="120" t="s">
        <v>2</v>
      </c>
    </row>
    <row r="4" ht="24" customHeight="1" spans="1:4">
      <c r="A4" s="121" t="s">
        <v>1489</v>
      </c>
      <c r="B4" s="122" t="s">
        <v>65</v>
      </c>
      <c r="C4" s="121" t="s">
        <v>149</v>
      </c>
      <c r="D4" s="122" t="s">
        <v>65</v>
      </c>
    </row>
    <row r="5" ht="33.75" customHeight="1" spans="1:5">
      <c r="A5" s="123" t="s">
        <v>1704</v>
      </c>
      <c r="B5" s="110">
        <f>SUM(B6:B13)</f>
        <v>0</v>
      </c>
      <c r="C5" s="124" t="s">
        <v>1705</v>
      </c>
      <c r="D5" s="110">
        <f>SUM(D6:D15)</f>
        <v>0</v>
      </c>
      <c r="E5" s="114"/>
    </row>
    <row r="6" ht="33.75" customHeight="1" spans="1:5">
      <c r="A6" s="125" t="s">
        <v>1490</v>
      </c>
      <c r="B6" s="93"/>
      <c r="C6" s="126" t="s">
        <v>579</v>
      </c>
      <c r="D6" s="93"/>
      <c r="E6" s="127"/>
    </row>
    <row r="7" ht="33.75" customHeight="1" spans="1:5">
      <c r="A7" s="125" t="s">
        <v>1491</v>
      </c>
      <c r="B7" s="128"/>
      <c r="C7" s="129" t="s">
        <v>583</v>
      </c>
      <c r="D7" s="128"/>
      <c r="E7" s="127"/>
    </row>
    <row r="8" ht="33.75" customHeight="1" spans="1:4">
      <c r="A8" s="125" t="s">
        <v>1495</v>
      </c>
      <c r="B8" s="128"/>
      <c r="C8" s="129" t="s">
        <v>1494</v>
      </c>
      <c r="D8" s="128"/>
    </row>
    <row r="9" ht="33.75" customHeight="1" spans="1:4">
      <c r="A9" s="125" t="s">
        <v>1497</v>
      </c>
      <c r="B9" s="128"/>
      <c r="C9" s="129" t="s">
        <v>770</v>
      </c>
      <c r="D9" s="128"/>
    </row>
    <row r="10" ht="33.75" customHeight="1" spans="1:4">
      <c r="A10" s="125" t="s">
        <v>1498</v>
      </c>
      <c r="B10" s="128"/>
      <c r="C10" s="129" t="s">
        <v>892</v>
      </c>
      <c r="D10" s="128"/>
    </row>
    <row r="11" ht="33.75" customHeight="1" spans="1:4">
      <c r="A11" s="125" t="s">
        <v>1499</v>
      </c>
      <c r="B11" s="128"/>
      <c r="C11" s="129" t="s">
        <v>896</v>
      </c>
      <c r="D11" s="93"/>
    </row>
    <row r="12" ht="33.75" customHeight="1" spans="1:4">
      <c r="A12" s="125" t="s">
        <v>1501</v>
      </c>
      <c r="B12" s="128"/>
      <c r="C12" s="129" t="s">
        <v>899</v>
      </c>
      <c r="D12" s="128"/>
    </row>
    <row r="13" ht="33.75" customHeight="1" spans="1:4">
      <c r="A13" s="125" t="s">
        <v>1502</v>
      </c>
      <c r="B13" s="128"/>
      <c r="C13" s="129" t="s">
        <v>1040</v>
      </c>
      <c r="D13" s="128"/>
    </row>
    <row r="14" ht="33.75" customHeight="1" spans="1:4">
      <c r="A14" s="130"/>
      <c r="B14" s="131"/>
      <c r="C14" s="129" t="s">
        <v>1505</v>
      </c>
      <c r="D14" s="128"/>
    </row>
    <row r="15" ht="33.75" customHeight="1" spans="1:4">
      <c r="A15" s="130"/>
      <c r="B15" s="132"/>
      <c r="C15" s="129" t="s">
        <v>1506</v>
      </c>
      <c r="D15" s="93"/>
    </row>
    <row r="16" ht="27" customHeight="1" spans="1:4">
      <c r="A16" s="133" t="s">
        <v>1845</v>
      </c>
      <c r="B16" s="133"/>
      <c r="C16" s="133"/>
      <c r="D16" s="133"/>
    </row>
    <row r="17" customHeight="1" spans="1:1">
      <c r="A17" s="113" t="s">
        <v>1315</v>
      </c>
    </row>
  </sheetData>
  <mergeCells count="5">
    <mergeCell ref="A1:B1"/>
    <mergeCell ref="C1:D1"/>
    <mergeCell ref="A2:D2"/>
    <mergeCell ref="A3:C3"/>
    <mergeCell ref="A16:D16"/>
  </mergeCells>
  <printOptions horizontalCentered="1"/>
  <pageMargins left="0.15625" right="0.15625" top="0.511805555555556" bottom="0.313888888888889" header="0.313888888888889" footer="0.313888888888889"/>
  <pageSetup paperSize="9" scale="85"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zoomScale="115" zoomScaleNormal="115" topLeftCell="A13" workbookViewId="0">
      <selection activeCell="A21" sqref="A21:D21"/>
    </sheetView>
  </sheetViews>
  <sheetFormatPr defaultColWidth="12.75" defaultRowHeight="14.4" outlineLevelCol="5"/>
  <cols>
    <col min="1" max="1" width="29.6296296296296" style="65" customWidth="1"/>
    <col min="2" max="2" width="13.5" style="76" customWidth="1"/>
    <col min="3" max="3" width="35.5" style="77" customWidth="1"/>
    <col min="4" max="4" width="13.5" style="78" customWidth="1"/>
    <col min="5" max="5" width="9" style="65" customWidth="1"/>
    <col min="6" max="6" width="11.25" style="65" customWidth="1"/>
    <col min="7" max="250" width="9" style="65" customWidth="1"/>
    <col min="251" max="251" width="29.6296296296296" style="65" customWidth="1"/>
    <col min="252" max="252" width="12.75" style="65"/>
    <col min="253" max="253" width="29.75" style="65" customWidth="1"/>
    <col min="254" max="254" width="17" style="65" customWidth="1"/>
    <col min="255" max="255" width="37" style="65" customWidth="1"/>
    <col min="256" max="256" width="17.3796296296296" style="65" customWidth="1"/>
    <col min="257" max="506" width="9" style="65" customWidth="1"/>
    <col min="507" max="507" width="29.6296296296296" style="65" customWidth="1"/>
    <col min="508" max="508" width="12.75" style="65"/>
    <col min="509" max="509" width="29.75" style="65" customWidth="1"/>
    <col min="510" max="510" width="17" style="65" customWidth="1"/>
    <col min="511" max="511" width="37" style="65" customWidth="1"/>
    <col min="512" max="512" width="17.3796296296296" style="65" customWidth="1"/>
    <col min="513" max="762" width="9" style="65" customWidth="1"/>
    <col min="763" max="763" width="29.6296296296296" style="65" customWidth="1"/>
    <col min="764" max="764" width="12.75" style="65"/>
    <col min="765" max="765" width="29.75" style="65" customWidth="1"/>
    <col min="766" max="766" width="17" style="65" customWidth="1"/>
    <col min="767" max="767" width="37" style="65" customWidth="1"/>
    <col min="768" max="768" width="17.3796296296296" style="65" customWidth="1"/>
    <col min="769" max="1018" width="9" style="65" customWidth="1"/>
    <col min="1019" max="1019" width="29.6296296296296" style="65" customWidth="1"/>
    <col min="1020" max="1020" width="12.75" style="65"/>
    <col min="1021" max="1021" width="29.75" style="65" customWidth="1"/>
    <col min="1022" max="1022" width="17" style="65" customWidth="1"/>
    <col min="1023" max="1023" width="37" style="65" customWidth="1"/>
    <col min="1024" max="1024" width="17.3796296296296" style="65" customWidth="1"/>
    <col min="1025" max="1274" width="9" style="65" customWidth="1"/>
    <col min="1275" max="1275" width="29.6296296296296" style="65" customWidth="1"/>
    <col min="1276" max="1276" width="12.75" style="65"/>
    <col min="1277" max="1277" width="29.75" style="65" customWidth="1"/>
    <col min="1278" max="1278" width="17" style="65" customWidth="1"/>
    <col min="1279" max="1279" width="37" style="65" customWidth="1"/>
    <col min="1280" max="1280" width="17.3796296296296" style="65" customWidth="1"/>
    <col min="1281" max="1530" width="9" style="65" customWidth="1"/>
    <col min="1531" max="1531" width="29.6296296296296" style="65" customWidth="1"/>
    <col min="1532" max="1532" width="12.75" style="65"/>
    <col min="1533" max="1533" width="29.75" style="65" customWidth="1"/>
    <col min="1534" max="1534" width="17" style="65" customWidth="1"/>
    <col min="1535" max="1535" width="37" style="65" customWidth="1"/>
    <col min="1536" max="1536" width="17.3796296296296" style="65" customWidth="1"/>
    <col min="1537" max="1786" width="9" style="65" customWidth="1"/>
    <col min="1787" max="1787" width="29.6296296296296" style="65" customWidth="1"/>
    <col min="1788" max="1788" width="12.75" style="65"/>
    <col min="1789" max="1789" width="29.75" style="65" customWidth="1"/>
    <col min="1790" max="1790" width="17" style="65" customWidth="1"/>
    <col min="1791" max="1791" width="37" style="65" customWidth="1"/>
    <col min="1792" max="1792" width="17.3796296296296" style="65" customWidth="1"/>
    <col min="1793" max="2042" width="9" style="65" customWidth="1"/>
    <col min="2043" max="2043" width="29.6296296296296" style="65" customWidth="1"/>
    <col min="2044" max="2044" width="12.75" style="65"/>
    <col min="2045" max="2045" width="29.75" style="65" customWidth="1"/>
    <col min="2046" max="2046" width="17" style="65" customWidth="1"/>
    <col min="2047" max="2047" width="37" style="65" customWidth="1"/>
    <col min="2048" max="2048" width="17.3796296296296" style="65" customWidth="1"/>
    <col min="2049" max="2298" width="9" style="65" customWidth="1"/>
    <col min="2299" max="2299" width="29.6296296296296" style="65" customWidth="1"/>
    <col min="2300" max="2300" width="12.75" style="65"/>
    <col min="2301" max="2301" width="29.75" style="65" customWidth="1"/>
    <col min="2302" max="2302" width="17" style="65" customWidth="1"/>
    <col min="2303" max="2303" width="37" style="65" customWidth="1"/>
    <col min="2304" max="2304" width="17.3796296296296" style="65" customWidth="1"/>
    <col min="2305" max="2554" width="9" style="65" customWidth="1"/>
    <col min="2555" max="2555" width="29.6296296296296" style="65" customWidth="1"/>
    <col min="2556" max="2556" width="12.75" style="65"/>
    <col min="2557" max="2557" width="29.75" style="65" customWidth="1"/>
    <col min="2558" max="2558" width="17" style="65" customWidth="1"/>
    <col min="2559" max="2559" width="37" style="65" customWidth="1"/>
    <col min="2560" max="2560" width="17.3796296296296" style="65" customWidth="1"/>
    <col min="2561" max="2810" width="9" style="65" customWidth="1"/>
    <col min="2811" max="2811" width="29.6296296296296" style="65" customWidth="1"/>
    <col min="2812" max="2812" width="12.75" style="65"/>
    <col min="2813" max="2813" width="29.75" style="65" customWidth="1"/>
    <col min="2814" max="2814" width="17" style="65" customWidth="1"/>
    <col min="2815" max="2815" width="37" style="65" customWidth="1"/>
    <col min="2816" max="2816" width="17.3796296296296" style="65" customWidth="1"/>
    <col min="2817" max="3066" width="9" style="65" customWidth="1"/>
    <col min="3067" max="3067" width="29.6296296296296" style="65" customWidth="1"/>
    <col min="3068" max="3068" width="12.75" style="65"/>
    <col min="3069" max="3069" width="29.75" style="65" customWidth="1"/>
    <col min="3070" max="3070" width="17" style="65" customWidth="1"/>
    <col min="3071" max="3071" width="37" style="65" customWidth="1"/>
    <col min="3072" max="3072" width="17.3796296296296" style="65" customWidth="1"/>
    <col min="3073" max="3322" width="9" style="65" customWidth="1"/>
    <col min="3323" max="3323" width="29.6296296296296" style="65" customWidth="1"/>
    <col min="3324" max="3324" width="12.75" style="65"/>
    <col min="3325" max="3325" width="29.75" style="65" customWidth="1"/>
    <col min="3326" max="3326" width="17" style="65" customWidth="1"/>
    <col min="3327" max="3327" width="37" style="65" customWidth="1"/>
    <col min="3328" max="3328" width="17.3796296296296" style="65" customWidth="1"/>
    <col min="3329" max="3578" width="9" style="65" customWidth="1"/>
    <col min="3579" max="3579" width="29.6296296296296" style="65" customWidth="1"/>
    <col min="3580" max="3580" width="12.75" style="65"/>
    <col min="3581" max="3581" width="29.75" style="65" customWidth="1"/>
    <col min="3582" max="3582" width="17" style="65" customWidth="1"/>
    <col min="3583" max="3583" width="37" style="65" customWidth="1"/>
    <col min="3584" max="3584" width="17.3796296296296" style="65" customWidth="1"/>
    <col min="3585" max="3834" width="9" style="65" customWidth="1"/>
    <col min="3835" max="3835" width="29.6296296296296" style="65" customWidth="1"/>
    <col min="3836" max="3836" width="12.75" style="65"/>
    <col min="3837" max="3837" width="29.75" style="65" customWidth="1"/>
    <col min="3838" max="3838" width="17" style="65" customWidth="1"/>
    <col min="3839" max="3839" width="37" style="65" customWidth="1"/>
    <col min="3840" max="3840" width="17.3796296296296" style="65" customWidth="1"/>
    <col min="3841" max="4090" width="9" style="65" customWidth="1"/>
    <col min="4091" max="4091" width="29.6296296296296" style="65" customWidth="1"/>
    <col min="4092" max="4092" width="12.75" style="65"/>
    <col min="4093" max="4093" width="29.75" style="65" customWidth="1"/>
    <col min="4094" max="4094" width="17" style="65" customWidth="1"/>
    <col min="4095" max="4095" width="37" style="65" customWidth="1"/>
    <col min="4096" max="4096" width="17.3796296296296" style="65" customWidth="1"/>
    <col min="4097" max="4346" width="9" style="65" customWidth="1"/>
    <col min="4347" max="4347" width="29.6296296296296" style="65" customWidth="1"/>
    <col min="4348" max="4348" width="12.75" style="65"/>
    <col min="4349" max="4349" width="29.75" style="65" customWidth="1"/>
    <col min="4350" max="4350" width="17" style="65" customWidth="1"/>
    <col min="4351" max="4351" width="37" style="65" customWidth="1"/>
    <col min="4352" max="4352" width="17.3796296296296" style="65" customWidth="1"/>
    <col min="4353" max="4602" width="9" style="65" customWidth="1"/>
    <col min="4603" max="4603" width="29.6296296296296" style="65" customWidth="1"/>
    <col min="4604" max="4604" width="12.75" style="65"/>
    <col min="4605" max="4605" width="29.75" style="65" customWidth="1"/>
    <col min="4606" max="4606" width="17" style="65" customWidth="1"/>
    <col min="4607" max="4607" width="37" style="65" customWidth="1"/>
    <col min="4608" max="4608" width="17.3796296296296" style="65" customWidth="1"/>
    <col min="4609" max="4858" width="9" style="65" customWidth="1"/>
    <col min="4859" max="4859" width="29.6296296296296" style="65" customWidth="1"/>
    <col min="4860" max="4860" width="12.75" style="65"/>
    <col min="4861" max="4861" width="29.75" style="65" customWidth="1"/>
    <col min="4862" max="4862" width="17" style="65" customWidth="1"/>
    <col min="4863" max="4863" width="37" style="65" customWidth="1"/>
    <col min="4864" max="4864" width="17.3796296296296" style="65" customWidth="1"/>
    <col min="4865" max="5114" width="9" style="65" customWidth="1"/>
    <col min="5115" max="5115" width="29.6296296296296" style="65" customWidth="1"/>
    <col min="5116" max="5116" width="12.75" style="65"/>
    <col min="5117" max="5117" width="29.75" style="65" customWidth="1"/>
    <col min="5118" max="5118" width="17" style="65" customWidth="1"/>
    <col min="5119" max="5119" width="37" style="65" customWidth="1"/>
    <col min="5120" max="5120" width="17.3796296296296" style="65" customWidth="1"/>
    <col min="5121" max="5370" width="9" style="65" customWidth="1"/>
    <col min="5371" max="5371" width="29.6296296296296" style="65" customWidth="1"/>
    <col min="5372" max="5372" width="12.75" style="65"/>
    <col min="5373" max="5373" width="29.75" style="65" customWidth="1"/>
    <col min="5374" max="5374" width="17" style="65" customWidth="1"/>
    <col min="5375" max="5375" width="37" style="65" customWidth="1"/>
    <col min="5376" max="5376" width="17.3796296296296" style="65" customWidth="1"/>
    <col min="5377" max="5626" width="9" style="65" customWidth="1"/>
    <col min="5627" max="5627" width="29.6296296296296" style="65" customWidth="1"/>
    <col min="5628" max="5628" width="12.75" style="65"/>
    <col min="5629" max="5629" width="29.75" style="65" customWidth="1"/>
    <col min="5630" max="5630" width="17" style="65" customWidth="1"/>
    <col min="5631" max="5631" width="37" style="65" customWidth="1"/>
    <col min="5632" max="5632" width="17.3796296296296" style="65" customWidth="1"/>
    <col min="5633" max="5882" width="9" style="65" customWidth="1"/>
    <col min="5883" max="5883" width="29.6296296296296" style="65" customWidth="1"/>
    <col min="5884" max="5884" width="12.75" style="65"/>
    <col min="5885" max="5885" width="29.75" style="65" customWidth="1"/>
    <col min="5886" max="5886" width="17" style="65" customWidth="1"/>
    <col min="5887" max="5887" width="37" style="65" customWidth="1"/>
    <col min="5888" max="5888" width="17.3796296296296" style="65" customWidth="1"/>
    <col min="5889" max="6138" width="9" style="65" customWidth="1"/>
    <col min="6139" max="6139" width="29.6296296296296" style="65" customWidth="1"/>
    <col min="6140" max="6140" width="12.75" style="65"/>
    <col min="6141" max="6141" width="29.75" style="65" customWidth="1"/>
    <col min="6142" max="6142" width="17" style="65" customWidth="1"/>
    <col min="6143" max="6143" width="37" style="65" customWidth="1"/>
    <col min="6144" max="6144" width="17.3796296296296" style="65" customWidth="1"/>
    <col min="6145" max="6394" width="9" style="65" customWidth="1"/>
    <col min="6395" max="6395" width="29.6296296296296" style="65" customWidth="1"/>
    <col min="6396" max="6396" width="12.75" style="65"/>
    <col min="6397" max="6397" width="29.75" style="65" customWidth="1"/>
    <col min="6398" max="6398" width="17" style="65" customWidth="1"/>
    <col min="6399" max="6399" width="37" style="65" customWidth="1"/>
    <col min="6400" max="6400" width="17.3796296296296" style="65" customWidth="1"/>
    <col min="6401" max="6650" width="9" style="65" customWidth="1"/>
    <col min="6651" max="6651" width="29.6296296296296" style="65" customWidth="1"/>
    <col min="6652" max="6652" width="12.75" style="65"/>
    <col min="6653" max="6653" width="29.75" style="65" customWidth="1"/>
    <col min="6654" max="6654" width="17" style="65" customWidth="1"/>
    <col min="6655" max="6655" width="37" style="65" customWidth="1"/>
    <col min="6656" max="6656" width="17.3796296296296" style="65" customWidth="1"/>
    <col min="6657" max="6906" width="9" style="65" customWidth="1"/>
    <col min="6907" max="6907" width="29.6296296296296" style="65" customWidth="1"/>
    <col min="6908" max="6908" width="12.75" style="65"/>
    <col min="6909" max="6909" width="29.75" style="65" customWidth="1"/>
    <col min="6910" max="6910" width="17" style="65" customWidth="1"/>
    <col min="6911" max="6911" width="37" style="65" customWidth="1"/>
    <col min="6912" max="6912" width="17.3796296296296" style="65" customWidth="1"/>
    <col min="6913" max="7162" width="9" style="65" customWidth="1"/>
    <col min="7163" max="7163" width="29.6296296296296" style="65" customWidth="1"/>
    <col min="7164" max="7164" width="12.75" style="65"/>
    <col min="7165" max="7165" width="29.75" style="65" customWidth="1"/>
    <col min="7166" max="7166" width="17" style="65" customWidth="1"/>
    <col min="7167" max="7167" width="37" style="65" customWidth="1"/>
    <col min="7168" max="7168" width="17.3796296296296" style="65" customWidth="1"/>
    <col min="7169" max="7418" width="9" style="65" customWidth="1"/>
    <col min="7419" max="7419" width="29.6296296296296" style="65" customWidth="1"/>
    <col min="7420" max="7420" width="12.75" style="65"/>
    <col min="7421" max="7421" width="29.75" style="65" customWidth="1"/>
    <col min="7422" max="7422" width="17" style="65" customWidth="1"/>
    <col min="7423" max="7423" width="37" style="65" customWidth="1"/>
    <col min="7424" max="7424" width="17.3796296296296" style="65" customWidth="1"/>
    <col min="7425" max="7674" width="9" style="65" customWidth="1"/>
    <col min="7675" max="7675" width="29.6296296296296" style="65" customWidth="1"/>
    <col min="7676" max="7676" width="12.75" style="65"/>
    <col min="7677" max="7677" width="29.75" style="65" customWidth="1"/>
    <col min="7678" max="7678" width="17" style="65" customWidth="1"/>
    <col min="7679" max="7679" width="37" style="65" customWidth="1"/>
    <col min="7680" max="7680" width="17.3796296296296" style="65" customWidth="1"/>
    <col min="7681" max="7930" width="9" style="65" customWidth="1"/>
    <col min="7931" max="7931" width="29.6296296296296" style="65" customWidth="1"/>
    <col min="7932" max="7932" width="12.75" style="65"/>
    <col min="7933" max="7933" width="29.75" style="65" customWidth="1"/>
    <col min="7934" max="7934" width="17" style="65" customWidth="1"/>
    <col min="7935" max="7935" width="37" style="65" customWidth="1"/>
    <col min="7936" max="7936" width="17.3796296296296" style="65" customWidth="1"/>
    <col min="7937" max="8186" width="9" style="65" customWidth="1"/>
    <col min="8187" max="8187" width="29.6296296296296" style="65" customWidth="1"/>
    <col min="8188" max="8188" width="12.75" style="65"/>
    <col min="8189" max="8189" width="29.75" style="65" customWidth="1"/>
    <col min="8190" max="8190" width="17" style="65" customWidth="1"/>
    <col min="8191" max="8191" width="37" style="65" customWidth="1"/>
    <col min="8192" max="8192" width="17.3796296296296" style="65" customWidth="1"/>
    <col min="8193" max="8442" width="9" style="65" customWidth="1"/>
    <col min="8443" max="8443" width="29.6296296296296" style="65" customWidth="1"/>
    <col min="8444" max="8444" width="12.75" style="65"/>
    <col min="8445" max="8445" width="29.75" style="65" customWidth="1"/>
    <col min="8446" max="8446" width="17" style="65" customWidth="1"/>
    <col min="8447" max="8447" width="37" style="65" customWidth="1"/>
    <col min="8448" max="8448" width="17.3796296296296" style="65" customWidth="1"/>
    <col min="8449" max="8698" width="9" style="65" customWidth="1"/>
    <col min="8699" max="8699" width="29.6296296296296" style="65" customWidth="1"/>
    <col min="8700" max="8700" width="12.75" style="65"/>
    <col min="8701" max="8701" width="29.75" style="65" customWidth="1"/>
    <col min="8702" max="8702" width="17" style="65" customWidth="1"/>
    <col min="8703" max="8703" width="37" style="65" customWidth="1"/>
    <col min="8704" max="8704" width="17.3796296296296" style="65" customWidth="1"/>
    <col min="8705" max="8954" width="9" style="65" customWidth="1"/>
    <col min="8955" max="8955" width="29.6296296296296" style="65" customWidth="1"/>
    <col min="8956" max="8956" width="12.75" style="65"/>
    <col min="8957" max="8957" width="29.75" style="65" customWidth="1"/>
    <col min="8958" max="8958" width="17" style="65" customWidth="1"/>
    <col min="8959" max="8959" width="37" style="65" customWidth="1"/>
    <col min="8960" max="8960" width="17.3796296296296" style="65" customWidth="1"/>
    <col min="8961" max="9210" width="9" style="65" customWidth="1"/>
    <col min="9211" max="9211" width="29.6296296296296" style="65" customWidth="1"/>
    <col min="9212" max="9212" width="12.75" style="65"/>
    <col min="9213" max="9213" width="29.75" style="65" customWidth="1"/>
    <col min="9214" max="9214" width="17" style="65" customWidth="1"/>
    <col min="9215" max="9215" width="37" style="65" customWidth="1"/>
    <col min="9216" max="9216" width="17.3796296296296" style="65" customWidth="1"/>
    <col min="9217" max="9466" width="9" style="65" customWidth="1"/>
    <col min="9467" max="9467" width="29.6296296296296" style="65" customWidth="1"/>
    <col min="9468" max="9468" width="12.75" style="65"/>
    <col min="9469" max="9469" width="29.75" style="65" customWidth="1"/>
    <col min="9470" max="9470" width="17" style="65" customWidth="1"/>
    <col min="9471" max="9471" width="37" style="65" customWidth="1"/>
    <col min="9472" max="9472" width="17.3796296296296" style="65" customWidth="1"/>
    <col min="9473" max="9722" width="9" style="65" customWidth="1"/>
    <col min="9723" max="9723" width="29.6296296296296" style="65" customWidth="1"/>
    <col min="9724" max="9724" width="12.75" style="65"/>
    <col min="9725" max="9725" width="29.75" style="65" customWidth="1"/>
    <col min="9726" max="9726" width="17" style="65" customWidth="1"/>
    <col min="9727" max="9727" width="37" style="65" customWidth="1"/>
    <col min="9728" max="9728" width="17.3796296296296" style="65" customWidth="1"/>
    <col min="9729" max="9978" width="9" style="65" customWidth="1"/>
    <col min="9979" max="9979" width="29.6296296296296" style="65" customWidth="1"/>
    <col min="9980" max="9980" width="12.75" style="65"/>
    <col min="9981" max="9981" width="29.75" style="65" customWidth="1"/>
    <col min="9982" max="9982" width="17" style="65" customWidth="1"/>
    <col min="9983" max="9983" width="37" style="65" customWidth="1"/>
    <col min="9984" max="9984" width="17.3796296296296" style="65" customWidth="1"/>
    <col min="9985" max="10234" width="9" style="65" customWidth="1"/>
    <col min="10235" max="10235" width="29.6296296296296" style="65" customWidth="1"/>
    <col min="10236" max="10236" width="12.75" style="65"/>
    <col min="10237" max="10237" width="29.75" style="65" customWidth="1"/>
    <col min="10238" max="10238" width="17" style="65" customWidth="1"/>
    <col min="10239" max="10239" width="37" style="65" customWidth="1"/>
    <col min="10240" max="10240" width="17.3796296296296" style="65" customWidth="1"/>
    <col min="10241" max="10490" width="9" style="65" customWidth="1"/>
    <col min="10491" max="10491" width="29.6296296296296" style="65" customWidth="1"/>
    <col min="10492" max="10492" width="12.75" style="65"/>
    <col min="10493" max="10493" width="29.75" style="65" customWidth="1"/>
    <col min="10494" max="10494" width="17" style="65" customWidth="1"/>
    <col min="10495" max="10495" width="37" style="65" customWidth="1"/>
    <col min="10496" max="10496" width="17.3796296296296" style="65" customWidth="1"/>
    <col min="10497" max="10746" width="9" style="65" customWidth="1"/>
    <col min="10747" max="10747" width="29.6296296296296" style="65" customWidth="1"/>
    <col min="10748" max="10748" width="12.75" style="65"/>
    <col min="10749" max="10749" width="29.75" style="65" customWidth="1"/>
    <col min="10750" max="10750" width="17" style="65" customWidth="1"/>
    <col min="10751" max="10751" width="37" style="65" customWidth="1"/>
    <col min="10752" max="10752" width="17.3796296296296" style="65" customWidth="1"/>
    <col min="10753" max="11002" width="9" style="65" customWidth="1"/>
    <col min="11003" max="11003" width="29.6296296296296" style="65" customWidth="1"/>
    <col min="11004" max="11004" width="12.75" style="65"/>
    <col min="11005" max="11005" width="29.75" style="65" customWidth="1"/>
    <col min="11006" max="11006" width="17" style="65" customWidth="1"/>
    <col min="11007" max="11007" width="37" style="65" customWidth="1"/>
    <col min="11008" max="11008" width="17.3796296296296" style="65" customWidth="1"/>
    <col min="11009" max="11258" width="9" style="65" customWidth="1"/>
    <col min="11259" max="11259" width="29.6296296296296" style="65" customWidth="1"/>
    <col min="11260" max="11260" width="12.75" style="65"/>
    <col min="11261" max="11261" width="29.75" style="65" customWidth="1"/>
    <col min="11262" max="11262" width="17" style="65" customWidth="1"/>
    <col min="11263" max="11263" width="37" style="65" customWidth="1"/>
    <col min="11264" max="11264" width="17.3796296296296" style="65" customWidth="1"/>
    <col min="11265" max="11514" width="9" style="65" customWidth="1"/>
    <col min="11515" max="11515" width="29.6296296296296" style="65" customWidth="1"/>
    <col min="11516" max="11516" width="12.75" style="65"/>
    <col min="11517" max="11517" width="29.75" style="65" customWidth="1"/>
    <col min="11518" max="11518" width="17" style="65" customWidth="1"/>
    <col min="11519" max="11519" width="37" style="65" customWidth="1"/>
    <col min="11520" max="11520" width="17.3796296296296" style="65" customWidth="1"/>
    <col min="11521" max="11770" width="9" style="65" customWidth="1"/>
    <col min="11771" max="11771" width="29.6296296296296" style="65" customWidth="1"/>
    <col min="11772" max="11772" width="12.75" style="65"/>
    <col min="11773" max="11773" width="29.75" style="65" customWidth="1"/>
    <col min="11774" max="11774" width="17" style="65" customWidth="1"/>
    <col min="11775" max="11775" width="37" style="65" customWidth="1"/>
    <col min="11776" max="11776" width="17.3796296296296" style="65" customWidth="1"/>
    <col min="11777" max="12026" width="9" style="65" customWidth="1"/>
    <col min="12027" max="12027" width="29.6296296296296" style="65" customWidth="1"/>
    <col min="12028" max="12028" width="12.75" style="65"/>
    <col min="12029" max="12029" width="29.75" style="65" customWidth="1"/>
    <col min="12030" max="12030" width="17" style="65" customWidth="1"/>
    <col min="12031" max="12031" width="37" style="65" customWidth="1"/>
    <col min="12032" max="12032" width="17.3796296296296" style="65" customWidth="1"/>
    <col min="12033" max="12282" width="9" style="65" customWidth="1"/>
    <col min="12283" max="12283" width="29.6296296296296" style="65" customWidth="1"/>
    <col min="12284" max="12284" width="12.75" style="65"/>
    <col min="12285" max="12285" width="29.75" style="65" customWidth="1"/>
    <col min="12286" max="12286" width="17" style="65" customWidth="1"/>
    <col min="12287" max="12287" width="37" style="65" customWidth="1"/>
    <col min="12288" max="12288" width="17.3796296296296" style="65" customWidth="1"/>
    <col min="12289" max="12538" width="9" style="65" customWidth="1"/>
    <col min="12539" max="12539" width="29.6296296296296" style="65" customWidth="1"/>
    <col min="12540" max="12540" width="12.75" style="65"/>
    <col min="12541" max="12541" width="29.75" style="65" customWidth="1"/>
    <col min="12542" max="12542" width="17" style="65" customWidth="1"/>
    <col min="12543" max="12543" width="37" style="65" customWidth="1"/>
    <col min="12544" max="12544" width="17.3796296296296" style="65" customWidth="1"/>
    <col min="12545" max="12794" width="9" style="65" customWidth="1"/>
    <col min="12795" max="12795" width="29.6296296296296" style="65" customWidth="1"/>
    <col min="12796" max="12796" width="12.75" style="65"/>
    <col min="12797" max="12797" width="29.75" style="65" customWidth="1"/>
    <col min="12798" max="12798" width="17" style="65" customWidth="1"/>
    <col min="12799" max="12799" width="37" style="65" customWidth="1"/>
    <col min="12800" max="12800" width="17.3796296296296" style="65" customWidth="1"/>
    <col min="12801" max="13050" width="9" style="65" customWidth="1"/>
    <col min="13051" max="13051" width="29.6296296296296" style="65" customWidth="1"/>
    <col min="13052" max="13052" width="12.75" style="65"/>
    <col min="13053" max="13053" width="29.75" style="65" customWidth="1"/>
    <col min="13054" max="13054" width="17" style="65" customWidth="1"/>
    <col min="13055" max="13055" width="37" style="65" customWidth="1"/>
    <col min="13056" max="13056" width="17.3796296296296" style="65" customWidth="1"/>
    <col min="13057" max="13306" width="9" style="65" customWidth="1"/>
    <col min="13307" max="13307" width="29.6296296296296" style="65" customWidth="1"/>
    <col min="13308" max="13308" width="12.75" style="65"/>
    <col min="13309" max="13309" width="29.75" style="65" customWidth="1"/>
    <col min="13310" max="13310" width="17" style="65" customWidth="1"/>
    <col min="13311" max="13311" width="37" style="65" customWidth="1"/>
    <col min="13312" max="13312" width="17.3796296296296" style="65" customWidth="1"/>
    <col min="13313" max="13562" width="9" style="65" customWidth="1"/>
    <col min="13563" max="13563" width="29.6296296296296" style="65" customWidth="1"/>
    <col min="13564" max="13564" width="12.75" style="65"/>
    <col min="13565" max="13565" width="29.75" style="65" customWidth="1"/>
    <col min="13566" max="13566" width="17" style="65" customWidth="1"/>
    <col min="13567" max="13567" width="37" style="65" customWidth="1"/>
    <col min="13568" max="13568" width="17.3796296296296" style="65" customWidth="1"/>
    <col min="13569" max="13818" width="9" style="65" customWidth="1"/>
    <col min="13819" max="13819" width="29.6296296296296" style="65" customWidth="1"/>
    <col min="13820" max="13820" width="12.75" style="65"/>
    <col min="13821" max="13821" width="29.75" style="65" customWidth="1"/>
    <col min="13822" max="13822" width="17" style="65" customWidth="1"/>
    <col min="13823" max="13823" width="37" style="65" customWidth="1"/>
    <col min="13824" max="13824" width="17.3796296296296" style="65" customWidth="1"/>
    <col min="13825" max="14074" width="9" style="65" customWidth="1"/>
    <col min="14075" max="14075" width="29.6296296296296" style="65" customWidth="1"/>
    <col min="14076" max="14076" width="12.75" style="65"/>
    <col min="14077" max="14077" width="29.75" style="65" customWidth="1"/>
    <col min="14078" max="14078" width="17" style="65" customWidth="1"/>
    <col min="14079" max="14079" width="37" style="65" customWidth="1"/>
    <col min="14080" max="14080" width="17.3796296296296" style="65" customWidth="1"/>
    <col min="14081" max="14330" width="9" style="65" customWidth="1"/>
    <col min="14331" max="14331" width="29.6296296296296" style="65" customWidth="1"/>
    <col min="14332" max="14332" width="12.75" style="65"/>
    <col min="14333" max="14333" width="29.75" style="65" customWidth="1"/>
    <col min="14334" max="14334" width="17" style="65" customWidth="1"/>
    <col min="14335" max="14335" width="37" style="65" customWidth="1"/>
    <col min="14336" max="14336" width="17.3796296296296" style="65" customWidth="1"/>
    <col min="14337" max="14586" width="9" style="65" customWidth="1"/>
    <col min="14587" max="14587" width="29.6296296296296" style="65" customWidth="1"/>
    <col min="14588" max="14588" width="12.75" style="65"/>
    <col min="14589" max="14589" width="29.75" style="65" customWidth="1"/>
    <col min="14590" max="14590" width="17" style="65" customWidth="1"/>
    <col min="14591" max="14591" width="37" style="65" customWidth="1"/>
    <col min="14592" max="14592" width="17.3796296296296" style="65" customWidth="1"/>
    <col min="14593" max="14842" width="9" style="65" customWidth="1"/>
    <col min="14843" max="14843" width="29.6296296296296" style="65" customWidth="1"/>
    <col min="14844" max="14844" width="12.75" style="65"/>
    <col min="14845" max="14845" width="29.75" style="65" customWidth="1"/>
    <col min="14846" max="14846" width="17" style="65" customWidth="1"/>
    <col min="14847" max="14847" width="37" style="65" customWidth="1"/>
    <col min="14848" max="14848" width="17.3796296296296" style="65" customWidth="1"/>
    <col min="14849" max="15098" width="9" style="65" customWidth="1"/>
    <col min="15099" max="15099" width="29.6296296296296" style="65" customWidth="1"/>
    <col min="15100" max="15100" width="12.75" style="65"/>
    <col min="15101" max="15101" width="29.75" style="65" customWidth="1"/>
    <col min="15102" max="15102" width="17" style="65" customWidth="1"/>
    <col min="15103" max="15103" width="37" style="65" customWidth="1"/>
    <col min="15104" max="15104" width="17.3796296296296" style="65" customWidth="1"/>
    <col min="15105" max="15354" width="9" style="65" customWidth="1"/>
    <col min="15355" max="15355" width="29.6296296296296" style="65" customWidth="1"/>
    <col min="15356" max="15356" width="12.75" style="65"/>
    <col min="15357" max="15357" width="29.75" style="65" customWidth="1"/>
    <col min="15358" max="15358" width="17" style="65" customWidth="1"/>
    <col min="15359" max="15359" width="37" style="65" customWidth="1"/>
    <col min="15360" max="15360" width="17.3796296296296" style="65" customWidth="1"/>
    <col min="15361" max="15610" width="9" style="65" customWidth="1"/>
    <col min="15611" max="15611" width="29.6296296296296" style="65" customWidth="1"/>
    <col min="15612" max="15612" width="12.75" style="65"/>
    <col min="15613" max="15613" width="29.75" style="65" customWidth="1"/>
    <col min="15614" max="15614" width="17" style="65" customWidth="1"/>
    <col min="15615" max="15615" width="37" style="65" customWidth="1"/>
    <col min="15616" max="15616" width="17.3796296296296" style="65" customWidth="1"/>
    <col min="15617" max="15866" width="9" style="65" customWidth="1"/>
    <col min="15867" max="15867" width="29.6296296296296" style="65" customWidth="1"/>
    <col min="15868" max="15868" width="12.75" style="65"/>
    <col min="15869" max="15869" width="29.75" style="65" customWidth="1"/>
    <col min="15870" max="15870" width="17" style="65" customWidth="1"/>
    <col min="15871" max="15871" width="37" style="65" customWidth="1"/>
    <col min="15872" max="15872" width="17.3796296296296" style="65" customWidth="1"/>
    <col min="15873" max="16122" width="9" style="65" customWidth="1"/>
    <col min="16123" max="16123" width="29.6296296296296" style="65" customWidth="1"/>
    <col min="16124" max="16124" width="12.75" style="65"/>
    <col min="16125" max="16125" width="29.75" style="65" customWidth="1"/>
    <col min="16126" max="16126" width="17" style="65" customWidth="1"/>
    <col min="16127" max="16127" width="37" style="65" customWidth="1"/>
    <col min="16128" max="16128" width="17.3796296296296" style="65" customWidth="1"/>
    <col min="16129" max="16378" width="9" style="65" customWidth="1"/>
    <col min="16379" max="16379" width="29.6296296296296" style="65" customWidth="1"/>
    <col min="16380" max="16384" width="12.75" style="65"/>
  </cols>
  <sheetData>
    <row r="1" ht="17.4" spans="1:4">
      <c r="A1" s="51" t="s">
        <v>1846</v>
      </c>
      <c r="B1" s="51"/>
      <c r="C1" s="79"/>
      <c r="D1" s="80"/>
    </row>
    <row r="2" ht="30" customHeight="1" spans="1:4">
      <c r="A2" s="81" t="s">
        <v>1847</v>
      </c>
      <c r="B2" s="81"/>
      <c r="C2" s="81"/>
      <c r="D2" s="81"/>
    </row>
    <row r="3" s="75" customFormat="1" ht="21.95" customHeight="1" spans="1:4">
      <c r="A3" s="82"/>
      <c r="B3" s="83"/>
      <c r="C3" s="84"/>
      <c r="D3" s="85" t="s">
        <v>2</v>
      </c>
    </row>
    <row r="4" s="75" customFormat="1" ht="24" customHeight="1" spans="1:4">
      <c r="A4" s="86" t="s">
        <v>1246</v>
      </c>
      <c r="B4" s="86" t="s">
        <v>65</v>
      </c>
      <c r="C4" s="86" t="s">
        <v>149</v>
      </c>
      <c r="D4" s="87" t="s">
        <v>65</v>
      </c>
    </row>
    <row r="5" s="75" customFormat="1" ht="24" customHeight="1" spans="1:4">
      <c r="A5" s="86" t="s">
        <v>71</v>
      </c>
      <c r="B5" s="88">
        <f>B6+B19</f>
        <v>0</v>
      </c>
      <c r="C5" s="86" t="s">
        <v>71</v>
      </c>
      <c r="D5" s="89">
        <f>B5</f>
        <v>0</v>
      </c>
    </row>
    <row r="6" s="75" customFormat="1" ht="24" customHeight="1" spans="1:4">
      <c r="A6" s="90" t="s">
        <v>72</v>
      </c>
      <c r="B6" s="89">
        <f>SUM(B7:B10)</f>
        <v>0</v>
      </c>
      <c r="C6" s="91" t="s">
        <v>73</v>
      </c>
      <c r="D6" s="89">
        <f>D7+D11+D14+D17</f>
        <v>0</v>
      </c>
    </row>
    <row r="7" s="75" customFormat="1" ht="20.1" customHeight="1" spans="1:5">
      <c r="A7" s="92" t="s">
        <v>1512</v>
      </c>
      <c r="B7" s="93"/>
      <c r="C7" s="94" t="s">
        <v>1513</v>
      </c>
      <c r="D7" s="93"/>
      <c r="E7" s="95"/>
    </row>
    <row r="8" s="75" customFormat="1" ht="20.1" customHeight="1" spans="1:5">
      <c r="A8" s="92" t="s">
        <v>1514</v>
      </c>
      <c r="B8" s="93"/>
      <c r="C8" s="96" t="s">
        <v>1848</v>
      </c>
      <c r="D8" s="93"/>
      <c r="E8" s="95"/>
    </row>
    <row r="9" s="75" customFormat="1" ht="20.1" customHeight="1" spans="1:4">
      <c r="A9" s="92" t="s">
        <v>1516</v>
      </c>
      <c r="B9" s="93"/>
      <c r="C9" s="96" t="s">
        <v>1849</v>
      </c>
      <c r="D9" s="93"/>
    </row>
    <row r="10" s="75" customFormat="1" ht="20.1" customHeight="1" spans="1:4">
      <c r="A10" s="92" t="s">
        <v>1518</v>
      </c>
      <c r="B10" s="93"/>
      <c r="C10" s="96" t="s">
        <v>1850</v>
      </c>
      <c r="D10" s="93"/>
    </row>
    <row r="11" s="75" customFormat="1" ht="20.1" customHeight="1" spans="1:6">
      <c r="A11" s="97"/>
      <c r="B11" s="98"/>
      <c r="C11" s="94" t="s">
        <v>1521</v>
      </c>
      <c r="D11" s="93"/>
      <c r="E11" s="95"/>
      <c r="F11" s="99"/>
    </row>
    <row r="12" s="75" customFormat="1" ht="20.1" customHeight="1" spans="1:6">
      <c r="A12" s="100"/>
      <c r="B12" s="98"/>
      <c r="C12" s="96" t="s">
        <v>1522</v>
      </c>
      <c r="D12" s="93"/>
      <c r="F12" s="99"/>
    </row>
    <row r="13" s="75" customFormat="1" ht="20.1" customHeight="1" spans="1:6">
      <c r="A13" s="101"/>
      <c r="B13" s="102"/>
      <c r="C13" s="96" t="s">
        <v>1851</v>
      </c>
      <c r="D13" s="93"/>
      <c r="F13" s="99"/>
    </row>
    <row r="14" s="75" customFormat="1" ht="20.1" customHeight="1" spans="1:6">
      <c r="A14" s="103"/>
      <c r="B14" s="104"/>
      <c r="C14" s="94" t="s">
        <v>1852</v>
      </c>
      <c r="D14" s="93"/>
      <c r="F14" s="99"/>
    </row>
    <row r="15" s="75" customFormat="1" ht="20.1" customHeight="1" spans="1:4">
      <c r="A15" s="105"/>
      <c r="B15" s="106"/>
      <c r="C15" s="96" t="s">
        <v>1853</v>
      </c>
      <c r="D15" s="93"/>
    </row>
    <row r="16" s="75" customFormat="1" ht="20.1" customHeight="1" spans="1:4">
      <c r="A16" s="107"/>
      <c r="B16" s="98"/>
      <c r="C16" s="108" t="s">
        <v>1854</v>
      </c>
      <c r="D16" s="93"/>
    </row>
    <row r="17" s="75" customFormat="1" ht="20.1" customHeight="1" spans="1:4">
      <c r="A17" s="107"/>
      <c r="B17" s="98"/>
      <c r="C17" s="94" t="s">
        <v>1526</v>
      </c>
      <c r="D17" s="93"/>
    </row>
    <row r="18" s="75" customFormat="1" ht="20.1" customHeight="1" spans="1:4">
      <c r="A18" s="107"/>
      <c r="B18" s="98"/>
      <c r="C18" s="96" t="s">
        <v>1855</v>
      </c>
      <c r="D18" s="93"/>
    </row>
    <row r="19" s="75" customFormat="1" ht="20.1" customHeight="1" spans="1:5">
      <c r="A19" s="109" t="s">
        <v>121</v>
      </c>
      <c r="B19" s="110">
        <f>B20</f>
        <v>0</v>
      </c>
      <c r="C19" s="109" t="s">
        <v>123</v>
      </c>
      <c r="D19" s="89">
        <f>D20</f>
        <v>0</v>
      </c>
      <c r="E19" s="111"/>
    </row>
    <row r="20" s="75" customFormat="1" ht="20.1" customHeight="1" spans="1:4">
      <c r="A20" s="92" t="s">
        <v>1856</v>
      </c>
      <c r="B20" s="93"/>
      <c r="C20" s="92" t="s">
        <v>1690</v>
      </c>
      <c r="D20" s="93"/>
    </row>
    <row r="21" ht="35.1" customHeight="1" spans="1:4">
      <c r="A21" s="112" t="s">
        <v>1857</v>
      </c>
      <c r="B21" s="112"/>
      <c r="C21" s="112"/>
      <c r="D21" s="112"/>
    </row>
    <row r="22" ht="22.15" customHeight="1"/>
    <row r="23" ht="22.15" customHeight="1" spans="1:1">
      <c r="A23" s="65" t="s">
        <v>1315</v>
      </c>
    </row>
  </sheetData>
  <mergeCells count="3">
    <mergeCell ref="A1:B1"/>
    <mergeCell ref="A2:D2"/>
    <mergeCell ref="A21:D21"/>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B37" sqref="B37"/>
    </sheetView>
  </sheetViews>
  <sheetFormatPr defaultColWidth="9" defaultRowHeight="14.4" outlineLevelCol="3"/>
  <cols>
    <col min="1" max="3" width="22.1296296296296" customWidth="1"/>
    <col min="4" max="4" width="27" customWidth="1"/>
    <col min="5" max="5" width="28.8796296296296" customWidth="1"/>
  </cols>
  <sheetData>
    <row r="1" ht="89.25" customHeight="1" spans="1:4">
      <c r="A1" s="46" t="s">
        <v>1858</v>
      </c>
      <c r="B1" s="46"/>
      <c r="C1" s="46"/>
      <c r="D1" s="46"/>
    </row>
    <row r="2" ht="27" customHeight="1" spans="1:4">
      <c r="A2" s="73" t="s">
        <v>1859</v>
      </c>
      <c r="B2" s="74"/>
      <c r="C2" s="74"/>
      <c r="D2" s="74"/>
    </row>
    <row r="3" ht="37.5" customHeight="1" spans="1:4">
      <c r="A3" s="74"/>
      <c r="B3" s="74"/>
      <c r="C3" s="74"/>
      <c r="D3" s="74"/>
    </row>
    <row r="4" ht="27" customHeight="1" spans="1:4">
      <c r="A4" s="74"/>
      <c r="B4" s="74"/>
      <c r="C4" s="74"/>
      <c r="D4" s="74"/>
    </row>
    <row r="5" ht="36.75" customHeight="1" spans="1:4">
      <c r="A5" s="74"/>
      <c r="B5" s="74"/>
      <c r="C5" s="74"/>
      <c r="D5" s="74"/>
    </row>
    <row r="6" ht="36.75" customHeight="1" spans="1:4">
      <c r="A6" s="74"/>
      <c r="B6" s="74"/>
      <c r="C6" s="74"/>
      <c r="D6" s="74"/>
    </row>
    <row r="7" ht="36.75" customHeight="1" spans="1:4">
      <c r="A7" s="74"/>
      <c r="B7" s="74"/>
      <c r="C7" s="74"/>
      <c r="D7" s="74"/>
    </row>
    <row r="8" ht="75" customHeight="1" spans="1:4">
      <c r="A8" s="74"/>
      <c r="B8" s="74"/>
      <c r="C8" s="74"/>
      <c r="D8" s="74"/>
    </row>
    <row r="9" ht="16.5" customHeight="1" spans="1:4">
      <c r="A9" s="74"/>
      <c r="B9" s="74"/>
      <c r="C9" s="74"/>
      <c r="D9" s="74"/>
    </row>
    <row r="10" ht="13.5" customHeight="1" spans="1:4">
      <c r="A10" s="74"/>
      <c r="B10" s="74"/>
      <c r="C10" s="74"/>
      <c r="D10" s="74"/>
    </row>
    <row r="11" ht="27" customHeight="1" spans="1:4">
      <c r="A11" s="74"/>
      <c r="B11" s="74"/>
      <c r="C11" s="74"/>
      <c r="D11" s="74"/>
    </row>
    <row r="12" ht="1.5" customHeight="1" spans="1:4">
      <c r="A12" s="74"/>
      <c r="B12" s="74"/>
      <c r="C12" s="74"/>
      <c r="D12" s="74"/>
    </row>
    <row r="13" ht="14.25" hidden="1" customHeight="1" spans="1:4">
      <c r="A13" s="74"/>
      <c r="B13" s="74"/>
      <c r="C13" s="74"/>
      <c r="D13" s="74"/>
    </row>
    <row r="14" ht="14.25" hidden="1" customHeight="1" spans="1:4">
      <c r="A14" s="74"/>
      <c r="B14" s="74"/>
      <c r="C14" s="74"/>
      <c r="D14" s="74"/>
    </row>
    <row r="15" ht="14.25" hidden="1" customHeight="1" spans="1:4">
      <c r="A15" s="74"/>
      <c r="B15" s="74"/>
      <c r="C15" s="74"/>
      <c r="D15" s="74"/>
    </row>
    <row r="16" ht="14.25" hidden="1" customHeight="1" spans="1:4">
      <c r="A16" s="74"/>
      <c r="B16" s="74"/>
      <c r="C16" s="74"/>
      <c r="D16" s="74"/>
    </row>
    <row r="17" ht="14.25" hidden="1" customHeight="1" spans="1:4">
      <c r="A17" s="74"/>
      <c r="B17" s="74"/>
      <c r="C17" s="74"/>
      <c r="D17" s="74"/>
    </row>
    <row r="18" ht="14.25" hidden="1" customHeight="1" spans="1:4">
      <c r="A18" s="74"/>
      <c r="B18" s="74"/>
      <c r="C18" s="74"/>
      <c r="D18" s="74"/>
    </row>
    <row r="19" ht="14.25" hidden="1" customHeight="1" spans="1:4">
      <c r="A19" s="74"/>
      <c r="B19" s="74"/>
      <c r="C19" s="74"/>
      <c r="D19" s="74"/>
    </row>
    <row r="20" ht="14.25" hidden="1" customHeight="1" spans="1:4">
      <c r="A20" s="74"/>
      <c r="B20" s="74"/>
      <c r="C20" s="74"/>
      <c r="D20" s="74"/>
    </row>
    <row r="21" ht="14.25" hidden="1" customHeight="1" spans="1:4">
      <c r="A21" s="74"/>
      <c r="B21" s="74"/>
      <c r="C21" s="74"/>
      <c r="D21" s="74"/>
    </row>
    <row r="22" ht="14.25" hidden="1" customHeight="1" spans="1:4">
      <c r="A22" s="74"/>
      <c r="B22" s="74"/>
      <c r="C22" s="74"/>
      <c r="D22" s="74"/>
    </row>
    <row r="23" ht="14.25" hidden="1" customHeight="1" spans="1:4">
      <c r="A23" s="74"/>
      <c r="B23" s="74"/>
      <c r="C23" s="74"/>
      <c r="D23" s="74"/>
    </row>
    <row r="24" ht="14.25" hidden="1" customHeight="1" spans="1:4">
      <c r="A24" s="74"/>
      <c r="B24" s="74"/>
      <c r="C24" s="74"/>
      <c r="D24" s="74"/>
    </row>
    <row r="25" ht="14.25" hidden="1" customHeight="1" spans="1:4">
      <c r="A25" s="74"/>
      <c r="B25" s="74"/>
      <c r="C25" s="74"/>
      <c r="D25" s="74"/>
    </row>
    <row r="26" ht="14.25" hidden="1" customHeight="1" spans="1:4">
      <c r="A26" s="74"/>
      <c r="B26" s="74"/>
      <c r="C26" s="74"/>
      <c r="D26" s="74"/>
    </row>
    <row r="27" ht="29.25" hidden="1" customHeight="1" spans="1:4">
      <c r="A27" s="74"/>
      <c r="B27" s="74"/>
      <c r="C27" s="74"/>
      <c r="D27" s="74"/>
    </row>
    <row r="28" ht="14.25" hidden="1" customHeight="1" spans="1:4">
      <c r="A28" s="74"/>
      <c r="B28" s="74"/>
      <c r="C28" s="74"/>
      <c r="D28" s="74"/>
    </row>
    <row r="29" ht="14.25" hidden="1" customHeight="1" spans="1:4">
      <c r="A29" s="74"/>
      <c r="B29" s="74"/>
      <c r="C29" s="74"/>
      <c r="D29" s="74"/>
    </row>
    <row r="30" ht="14.25" hidden="1" customHeight="1" spans="1:4">
      <c r="A30" s="74"/>
      <c r="B30" s="74"/>
      <c r="C30" s="74"/>
      <c r="D30" s="74"/>
    </row>
    <row r="31" ht="14.25" hidden="1" customHeight="1" spans="1:4">
      <c r="A31" s="74"/>
      <c r="B31" s="74"/>
      <c r="C31" s="74"/>
      <c r="D31" s="74"/>
    </row>
    <row r="32" ht="14.25" hidden="1" customHeight="1" spans="1:4">
      <c r="A32" s="74"/>
      <c r="B32" s="74"/>
      <c r="C32" s="74"/>
      <c r="D32" s="74"/>
    </row>
    <row r="33" ht="14.25" hidden="1" customHeight="1" spans="1:4">
      <c r="A33" s="74"/>
      <c r="B33" s="74"/>
      <c r="C33" s="74"/>
      <c r="D33" s="74"/>
    </row>
    <row r="34" ht="14.25" hidden="1" customHeight="1" spans="1:4">
      <c r="A34" s="74"/>
      <c r="B34" s="74"/>
      <c r="C34" s="74"/>
      <c r="D34" s="74"/>
    </row>
    <row r="35" ht="14.25" hidden="1" customHeight="1" spans="1:4">
      <c r="A35" s="74"/>
      <c r="B35" s="74"/>
      <c r="C35" s="74"/>
      <c r="D35" s="74"/>
    </row>
  </sheetData>
  <mergeCells count="2">
    <mergeCell ref="A1:D1"/>
    <mergeCell ref="A2:D35"/>
  </mergeCells>
  <pageMargins left="0.707638888888889" right="0.707638888888889" top="1.37777777777778" bottom="0.747916666666667" header="0.313888888888889" footer="0.313888888888889"/>
  <pageSetup paperSize="9" scale="96"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9"/>
  <sheetViews>
    <sheetView topLeftCell="A23" workbookViewId="0">
      <selection activeCell="C34" sqref="C34"/>
    </sheetView>
  </sheetViews>
  <sheetFormatPr defaultColWidth="9" defaultRowHeight="14.4" outlineLevelCol="1"/>
  <cols>
    <col min="1" max="1" width="56.25" style="49" customWidth="1"/>
    <col min="2" max="2" width="36.5" style="66" customWidth="1"/>
    <col min="3" max="16384" width="9" style="49"/>
  </cols>
  <sheetData>
    <row r="1" s="65" customFormat="1" ht="17.4" spans="1:2">
      <c r="A1" s="51" t="s">
        <v>1860</v>
      </c>
      <c r="B1" s="51"/>
    </row>
    <row r="2" ht="30" customHeight="1" spans="1:2">
      <c r="A2" s="60" t="s">
        <v>1861</v>
      </c>
      <c r="B2" s="61"/>
    </row>
    <row r="3" ht="21" customHeight="1" spans="2:2">
      <c r="B3" s="55" t="s">
        <v>2</v>
      </c>
    </row>
    <row r="4" ht="33.75" customHeight="1" spans="1:2">
      <c r="A4" s="56" t="s">
        <v>1862</v>
      </c>
      <c r="B4" s="67" t="s">
        <v>65</v>
      </c>
    </row>
    <row r="5" ht="20.25" customHeight="1" spans="1:2">
      <c r="A5" s="62" t="s">
        <v>1863</v>
      </c>
      <c r="B5" s="68"/>
    </row>
    <row r="6" ht="20.25" customHeight="1" spans="1:2">
      <c r="A6" s="69" t="s">
        <v>1864</v>
      </c>
      <c r="B6" s="70"/>
    </row>
    <row r="7" ht="20.25" customHeight="1" spans="1:2">
      <c r="A7" s="69" t="s">
        <v>1865</v>
      </c>
      <c r="B7" s="70"/>
    </row>
    <row r="8" ht="20.25" customHeight="1" spans="1:2">
      <c r="A8" s="69" t="s">
        <v>1866</v>
      </c>
      <c r="B8" s="70"/>
    </row>
    <row r="9" ht="20.25" customHeight="1" spans="1:2">
      <c r="A9" s="71" t="s">
        <v>1867</v>
      </c>
      <c r="B9" s="68"/>
    </row>
    <row r="10" ht="20.25" customHeight="1" spans="1:2">
      <c r="A10" s="69" t="s">
        <v>1864</v>
      </c>
      <c r="B10" s="70"/>
    </row>
    <row r="11" ht="20.25" customHeight="1" spans="1:2">
      <c r="A11" s="69" t="s">
        <v>1865</v>
      </c>
      <c r="B11" s="70"/>
    </row>
    <row r="12" ht="20.25" customHeight="1" spans="1:2">
      <c r="A12" s="69" t="s">
        <v>1866</v>
      </c>
      <c r="B12" s="70"/>
    </row>
    <row r="13" ht="20.25" customHeight="1" spans="1:2">
      <c r="A13" s="62" t="s">
        <v>1868</v>
      </c>
      <c r="B13" s="68"/>
    </row>
    <row r="14" ht="20.25" customHeight="1" spans="1:2">
      <c r="A14" s="69" t="s">
        <v>1864</v>
      </c>
      <c r="B14" s="70"/>
    </row>
    <row r="15" ht="20.25" customHeight="1" spans="1:2">
      <c r="A15" s="69" t="s">
        <v>1865</v>
      </c>
      <c r="B15" s="70"/>
    </row>
    <row r="16" ht="20.25" customHeight="1" spans="1:2">
      <c r="A16" s="69" t="s">
        <v>1866</v>
      </c>
      <c r="B16" s="70"/>
    </row>
    <row r="17" ht="20.25" customHeight="1" spans="1:2">
      <c r="A17" s="62" t="s">
        <v>1869</v>
      </c>
      <c r="B17" s="68"/>
    </row>
    <row r="18" ht="20.25" customHeight="1" spans="1:2">
      <c r="A18" s="69" t="s">
        <v>1864</v>
      </c>
      <c r="B18" s="70"/>
    </row>
    <row r="19" ht="20.25" customHeight="1" spans="1:2">
      <c r="A19" s="69" t="s">
        <v>1865</v>
      </c>
      <c r="B19" s="70"/>
    </row>
    <row r="20" ht="20.25" customHeight="1" spans="1:2">
      <c r="A20" s="69" t="s">
        <v>1866</v>
      </c>
      <c r="B20" s="70"/>
    </row>
    <row r="21" ht="20.25" customHeight="1" spans="1:2">
      <c r="A21" s="62" t="s">
        <v>1870</v>
      </c>
      <c r="B21" s="68"/>
    </row>
    <row r="22" ht="20.25" customHeight="1" spans="1:2">
      <c r="A22" s="69" t="s">
        <v>1864</v>
      </c>
      <c r="B22" s="70"/>
    </row>
    <row r="23" ht="20.25" customHeight="1" spans="1:2">
      <c r="A23" s="69" t="s">
        <v>1865</v>
      </c>
      <c r="B23" s="70"/>
    </row>
    <row r="24" ht="20.25" customHeight="1" spans="1:2">
      <c r="A24" s="69" t="s">
        <v>1866</v>
      </c>
      <c r="B24" s="70"/>
    </row>
    <row r="25" ht="20.25" customHeight="1" spans="1:2">
      <c r="A25" s="62" t="s">
        <v>1871</v>
      </c>
      <c r="B25" s="68"/>
    </row>
    <row r="26" ht="20.25" customHeight="1" spans="1:2">
      <c r="A26" s="69" t="s">
        <v>1864</v>
      </c>
      <c r="B26" s="70"/>
    </row>
    <row r="27" ht="20.25" customHeight="1" spans="1:2">
      <c r="A27" s="69" t="s">
        <v>1865</v>
      </c>
      <c r="B27" s="70"/>
    </row>
    <row r="28" ht="20.25" customHeight="1" spans="1:2">
      <c r="A28" s="69" t="s">
        <v>1866</v>
      </c>
      <c r="B28" s="70"/>
    </row>
    <row r="29" ht="20.25" customHeight="1" spans="1:2">
      <c r="A29" s="62" t="s">
        <v>1872</v>
      </c>
      <c r="B29" s="68"/>
    </row>
    <row r="30" ht="20.25" customHeight="1" spans="1:2">
      <c r="A30" s="69" t="s">
        <v>1864</v>
      </c>
      <c r="B30" s="70"/>
    </row>
    <row r="31" ht="20.25" customHeight="1" spans="1:2">
      <c r="A31" s="69" t="s">
        <v>1865</v>
      </c>
      <c r="B31" s="70"/>
    </row>
    <row r="32" ht="20.25" customHeight="1" spans="1:2">
      <c r="A32" s="69" t="s">
        <v>1866</v>
      </c>
      <c r="B32" s="70"/>
    </row>
    <row r="33" ht="20.25" customHeight="1" spans="1:2">
      <c r="A33" s="58"/>
      <c r="B33" s="72"/>
    </row>
    <row r="34" ht="20.25" customHeight="1" spans="1:2">
      <c r="A34" s="64" t="s">
        <v>1873</v>
      </c>
      <c r="B34" s="68"/>
    </row>
    <row r="35" ht="20.25" customHeight="1" spans="1:2">
      <c r="A35" s="69" t="s">
        <v>1864</v>
      </c>
      <c r="B35" s="70"/>
    </row>
    <row r="36" ht="20.25" customHeight="1" spans="1:2">
      <c r="A36" s="69" t="s">
        <v>1865</v>
      </c>
      <c r="B36" s="70"/>
    </row>
    <row r="37" ht="20.25" customHeight="1" spans="1:2">
      <c r="A37" s="69" t="s">
        <v>1866</v>
      </c>
      <c r="B37" s="70"/>
    </row>
    <row r="39" spans="1:1">
      <c r="A39" s="49" t="s">
        <v>1315</v>
      </c>
    </row>
  </sheetData>
  <mergeCells count="2">
    <mergeCell ref="A1:B1"/>
    <mergeCell ref="A2:B2"/>
  </mergeCells>
  <printOptions horizontalCentered="1"/>
  <pageMargins left="0.707638888888889" right="0.707638888888889" top="0.747916666666667" bottom="0.747916666666667" header="0.313888888888889" footer="0.313888888888889"/>
  <pageSetup paperSize="9" scale="84"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topLeftCell="A12" workbookViewId="0">
      <selection activeCell="B20" sqref="B20"/>
    </sheetView>
  </sheetViews>
  <sheetFormatPr defaultColWidth="9" defaultRowHeight="14.4" outlineLevelCol="1"/>
  <cols>
    <col min="1" max="1" width="65.5" style="49" customWidth="1"/>
    <col min="2" max="2" width="35.75" style="49" customWidth="1"/>
    <col min="3" max="16384" width="9" style="49"/>
  </cols>
  <sheetData>
    <row r="1" ht="27" customHeight="1" spans="1:2">
      <c r="A1" s="51" t="s">
        <v>1874</v>
      </c>
      <c r="B1" s="51"/>
    </row>
    <row r="2" ht="29.4" spans="1:2">
      <c r="A2" s="60" t="s">
        <v>1875</v>
      </c>
      <c r="B2" s="61"/>
    </row>
    <row r="3" ht="29.25" customHeight="1" spans="1:2">
      <c r="A3" s="54"/>
      <c r="B3" s="55" t="s">
        <v>2</v>
      </c>
    </row>
    <row r="4" ht="29.25" customHeight="1" spans="1:2">
      <c r="A4" s="56" t="s">
        <v>1862</v>
      </c>
      <c r="B4" s="57" t="s">
        <v>65</v>
      </c>
    </row>
    <row r="5" ht="29.25" customHeight="1" spans="1:2">
      <c r="A5" s="62" t="s">
        <v>1876</v>
      </c>
      <c r="B5" s="63"/>
    </row>
    <row r="6" ht="29.25" customHeight="1" spans="1:2">
      <c r="A6" s="58" t="s">
        <v>1877</v>
      </c>
      <c r="B6" s="59"/>
    </row>
    <row r="7" ht="29.25" customHeight="1" spans="1:2">
      <c r="A7" s="62" t="s">
        <v>1878</v>
      </c>
      <c r="B7" s="63"/>
    </row>
    <row r="8" ht="29.25" customHeight="1" spans="1:2">
      <c r="A8" s="58" t="s">
        <v>1877</v>
      </c>
      <c r="B8" s="59"/>
    </row>
    <row r="9" ht="29.25" customHeight="1" spans="1:2">
      <c r="A9" s="62" t="s">
        <v>1879</v>
      </c>
      <c r="B9" s="63"/>
    </row>
    <row r="10" ht="29.25" customHeight="1" spans="1:2">
      <c r="A10" s="58" t="s">
        <v>1877</v>
      </c>
      <c r="B10" s="59"/>
    </row>
    <row r="11" ht="29.25" customHeight="1" spans="1:2">
      <c r="A11" s="62" t="s">
        <v>1880</v>
      </c>
      <c r="B11" s="63"/>
    </row>
    <row r="12" ht="29.25" customHeight="1" spans="1:2">
      <c r="A12" s="58" t="s">
        <v>1881</v>
      </c>
      <c r="B12" s="59"/>
    </row>
    <row r="13" ht="29.25" customHeight="1" spans="1:2">
      <c r="A13" s="62" t="s">
        <v>1882</v>
      </c>
      <c r="B13" s="63"/>
    </row>
    <row r="14" ht="29.25" customHeight="1" spans="1:2">
      <c r="A14" s="58" t="s">
        <v>1881</v>
      </c>
      <c r="B14" s="59"/>
    </row>
    <row r="15" ht="29.25" customHeight="1" spans="1:2">
      <c r="A15" s="62" t="s">
        <v>1883</v>
      </c>
      <c r="B15" s="63"/>
    </row>
    <row r="16" ht="29.25" customHeight="1" spans="1:2">
      <c r="A16" s="58" t="s">
        <v>1884</v>
      </c>
      <c r="B16" s="59"/>
    </row>
    <row r="17" ht="29.25" customHeight="1" spans="1:2">
      <c r="A17" s="62" t="s">
        <v>1885</v>
      </c>
      <c r="B17" s="63"/>
    </row>
    <row r="18" ht="29.25" customHeight="1" spans="1:2">
      <c r="A18" s="58" t="s">
        <v>1886</v>
      </c>
      <c r="B18" s="59"/>
    </row>
    <row r="19" ht="29.25" customHeight="1" spans="1:2">
      <c r="A19" s="58"/>
      <c r="B19" s="59"/>
    </row>
    <row r="20" ht="29.25" customHeight="1" spans="1:2">
      <c r="A20" s="64" t="s">
        <v>1887</v>
      </c>
      <c r="B20" s="63"/>
    </row>
    <row r="21" ht="29.25" customHeight="1" spans="1:2">
      <c r="A21" s="56" t="s">
        <v>1888</v>
      </c>
      <c r="B21" s="59"/>
    </row>
    <row r="23" spans="1:1">
      <c r="A23" s="49" t="s">
        <v>1315</v>
      </c>
    </row>
  </sheetData>
  <mergeCells count="2">
    <mergeCell ref="A1:B1"/>
    <mergeCell ref="A2:B2"/>
  </mergeCells>
  <printOptions horizontalCentered="1"/>
  <pageMargins left="0.707638888888889" right="0.707638888888889" top="0.747916666666667" bottom="0.747916666666667" header="0.313888888888889" footer="0.313888888888889"/>
  <pageSetup paperSize="9" scale="84"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3"/>
  <sheetViews>
    <sheetView topLeftCell="A14" workbookViewId="0">
      <selection activeCell="E22" sqref="E22"/>
    </sheetView>
  </sheetViews>
  <sheetFormatPr defaultColWidth="9" defaultRowHeight="14.4" outlineLevelCol="1"/>
  <cols>
    <col min="1" max="1" width="61.5" style="50" customWidth="1"/>
    <col min="2" max="2" width="33.25" style="50" customWidth="1"/>
    <col min="3" max="16384" width="9" style="50"/>
  </cols>
  <sheetData>
    <row r="1" ht="29.25" customHeight="1" spans="1:2">
      <c r="A1" s="51" t="s">
        <v>1889</v>
      </c>
      <c r="B1" s="51"/>
    </row>
    <row r="2" ht="28.5" customHeight="1" spans="1:2">
      <c r="A2" s="52" t="s">
        <v>1890</v>
      </c>
      <c r="B2" s="53"/>
    </row>
    <row r="3" ht="23.25" customHeight="1" spans="1:2">
      <c r="A3" s="54"/>
      <c r="B3" s="55" t="s">
        <v>2</v>
      </c>
    </row>
    <row r="4" s="49" customFormat="1" ht="33" customHeight="1" spans="1:2">
      <c r="A4" s="56" t="s">
        <v>1862</v>
      </c>
      <c r="B4" s="57" t="s">
        <v>65</v>
      </c>
    </row>
    <row r="5" s="49" customFormat="1" ht="27.75" customHeight="1" spans="1:2">
      <c r="A5" s="58" t="s">
        <v>1891</v>
      </c>
      <c r="B5" s="59"/>
    </row>
    <row r="6" s="49" customFormat="1" ht="27.75" customHeight="1" spans="1:2">
      <c r="A6" s="58" t="s">
        <v>1892</v>
      </c>
      <c r="B6" s="59"/>
    </row>
    <row r="7" s="49" customFormat="1" ht="27.75" customHeight="1" spans="1:2">
      <c r="A7" s="58" t="s">
        <v>1893</v>
      </c>
      <c r="B7" s="59"/>
    </row>
    <row r="8" s="49" customFormat="1" ht="27.75" customHeight="1" spans="1:2">
      <c r="A8" s="58" t="s">
        <v>1894</v>
      </c>
      <c r="B8" s="59"/>
    </row>
    <row r="9" s="49" customFormat="1" ht="27.75" customHeight="1" spans="1:2">
      <c r="A9" s="58" t="s">
        <v>1895</v>
      </c>
      <c r="B9" s="59"/>
    </row>
    <row r="10" s="49" customFormat="1" ht="27.75" customHeight="1" spans="1:2">
      <c r="A10" s="58" t="s">
        <v>1896</v>
      </c>
      <c r="B10" s="59"/>
    </row>
    <row r="11" s="49" customFormat="1" ht="27.75" customHeight="1" spans="1:2">
      <c r="A11" s="58" t="s">
        <v>1897</v>
      </c>
      <c r="B11" s="59"/>
    </row>
    <row r="12" s="49" customFormat="1" ht="27.75" customHeight="1" spans="1:2">
      <c r="A12" s="58" t="s">
        <v>1898</v>
      </c>
      <c r="B12" s="59"/>
    </row>
    <row r="13" s="49" customFormat="1" ht="27.75" customHeight="1" spans="1:2">
      <c r="A13" s="58" t="s">
        <v>1899</v>
      </c>
      <c r="B13" s="59"/>
    </row>
    <row r="14" s="49" customFormat="1" ht="27.75" customHeight="1" spans="1:2">
      <c r="A14" s="58" t="s">
        <v>1900</v>
      </c>
      <c r="B14" s="59"/>
    </row>
    <row r="15" s="49" customFormat="1" ht="27.75" customHeight="1" spans="1:2">
      <c r="A15" s="58" t="s">
        <v>1901</v>
      </c>
      <c r="B15" s="59"/>
    </row>
    <row r="16" s="49" customFormat="1" ht="27.75" customHeight="1" spans="1:2">
      <c r="A16" s="58" t="s">
        <v>1902</v>
      </c>
      <c r="B16" s="59"/>
    </row>
    <row r="17" s="49" customFormat="1" ht="27.75" customHeight="1" spans="1:2">
      <c r="A17" s="58" t="s">
        <v>1903</v>
      </c>
      <c r="B17" s="59"/>
    </row>
    <row r="18" s="49" customFormat="1" ht="27.75" customHeight="1" spans="1:2">
      <c r="A18" s="58" t="s">
        <v>1904</v>
      </c>
      <c r="B18" s="59"/>
    </row>
    <row r="19" s="49" customFormat="1" ht="27.75" customHeight="1" spans="1:2">
      <c r="A19" s="58"/>
      <c r="B19" s="59"/>
    </row>
    <row r="20" s="49" customFormat="1" ht="27.75" customHeight="1" spans="1:2">
      <c r="A20" s="56" t="s">
        <v>1905</v>
      </c>
      <c r="B20" s="59"/>
    </row>
    <row r="21" s="49" customFormat="1" ht="27.75" customHeight="1" spans="1:2">
      <c r="A21" s="56" t="s">
        <v>1906</v>
      </c>
      <c r="B21" s="59"/>
    </row>
    <row r="23" spans="1:1">
      <c r="A23" s="50" t="s">
        <v>1315</v>
      </c>
    </row>
  </sheetData>
  <mergeCells count="2">
    <mergeCell ref="A1:B1"/>
    <mergeCell ref="A2:B2"/>
  </mergeCells>
  <printOptions horizontalCentered="1"/>
  <pageMargins left="0.707638888888889" right="0.707638888888889" top="0.747916666666667" bottom="0.747916666666667" header="0.313888888888889" footer="0.313888888888889"/>
  <pageSetup paperSize="9" scale="94"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topLeftCell="A18" workbookViewId="0">
      <selection activeCell="E31" sqref="E31"/>
    </sheetView>
  </sheetViews>
  <sheetFormatPr defaultColWidth="9" defaultRowHeight="14.4" outlineLevelCol="3"/>
  <cols>
    <col min="1" max="4" width="23.6296296296296" customWidth="1"/>
    <col min="5" max="5" width="28.8796296296296" customWidth="1"/>
  </cols>
  <sheetData>
    <row r="1" ht="72" customHeight="1" spans="1:4">
      <c r="A1" s="46" t="s">
        <v>1907</v>
      </c>
      <c r="B1" s="46"/>
      <c r="C1" s="46"/>
      <c r="D1" s="46"/>
    </row>
    <row r="2" ht="13.5" customHeight="1" spans="1:4">
      <c r="A2" s="47" t="s">
        <v>1908</v>
      </c>
      <c r="B2" s="48"/>
      <c r="C2" s="48"/>
      <c r="D2" s="48"/>
    </row>
    <row r="3" ht="13.5" customHeight="1" spans="1:4">
      <c r="A3" s="48"/>
      <c r="B3" s="48"/>
      <c r="C3" s="48"/>
      <c r="D3" s="48"/>
    </row>
    <row r="4" ht="13.5" customHeight="1" spans="1:4">
      <c r="A4" s="48"/>
      <c r="B4" s="48"/>
      <c r="C4" s="48"/>
      <c r="D4" s="48"/>
    </row>
    <row r="5" ht="13.5" customHeight="1" spans="1:4">
      <c r="A5" s="48"/>
      <c r="B5" s="48"/>
      <c r="C5" s="48"/>
      <c r="D5" s="48"/>
    </row>
    <row r="6" ht="13.5" customHeight="1" spans="1:4">
      <c r="A6" s="48"/>
      <c r="B6" s="48"/>
      <c r="C6" s="48"/>
      <c r="D6" s="48"/>
    </row>
    <row r="7" ht="13.5" customHeight="1" spans="1:4">
      <c r="A7" s="48"/>
      <c r="B7" s="48"/>
      <c r="C7" s="48"/>
      <c r="D7" s="48"/>
    </row>
    <row r="8" ht="13.5" customHeight="1" spans="1:4">
      <c r="A8" s="48"/>
      <c r="B8" s="48"/>
      <c r="C8" s="48"/>
      <c r="D8" s="48"/>
    </row>
    <row r="9" ht="13.5" customHeight="1" spans="1:4">
      <c r="A9" s="48"/>
      <c r="B9" s="48"/>
      <c r="C9" s="48"/>
      <c r="D9" s="48"/>
    </row>
    <row r="10" ht="13.5" customHeight="1" spans="1:4">
      <c r="A10" s="48"/>
      <c r="B10" s="48"/>
      <c r="C10" s="48"/>
      <c r="D10" s="48"/>
    </row>
    <row r="11" ht="13.5" customHeight="1" spans="1:4">
      <c r="A11" s="48"/>
      <c r="B11" s="48"/>
      <c r="C11" s="48"/>
      <c r="D11" s="48"/>
    </row>
    <row r="12" ht="13.5" customHeight="1" spans="1:4">
      <c r="A12" s="48"/>
      <c r="B12" s="48"/>
      <c r="C12" s="48"/>
      <c r="D12" s="48"/>
    </row>
    <row r="13" ht="13.5" customHeight="1" spans="1:4">
      <c r="A13" s="48"/>
      <c r="B13" s="48"/>
      <c r="C13" s="48"/>
      <c r="D13" s="48"/>
    </row>
    <row r="14" ht="13.5" customHeight="1" spans="1:4">
      <c r="A14" s="48"/>
      <c r="B14" s="48"/>
      <c r="C14" s="48"/>
      <c r="D14" s="48"/>
    </row>
    <row r="15" ht="13.5" customHeight="1" spans="1:4">
      <c r="A15" s="48"/>
      <c r="B15" s="48"/>
      <c r="C15" s="48"/>
      <c r="D15" s="48"/>
    </row>
    <row r="16" ht="13.5" customHeight="1" spans="1:4">
      <c r="A16" s="48"/>
      <c r="B16" s="48"/>
      <c r="C16" s="48"/>
      <c r="D16" s="48"/>
    </row>
    <row r="17" ht="13.5" customHeight="1" spans="1:4">
      <c r="A17" s="48"/>
      <c r="B17" s="48"/>
      <c r="C17" s="48"/>
      <c r="D17" s="48"/>
    </row>
    <row r="18" ht="13.5" customHeight="1" spans="1:4">
      <c r="A18" s="48"/>
      <c r="B18" s="48"/>
      <c r="C18" s="48"/>
      <c r="D18" s="48"/>
    </row>
    <row r="19" ht="13.5" customHeight="1" spans="1:4">
      <c r="A19" s="48"/>
      <c r="B19" s="48"/>
      <c r="C19" s="48"/>
      <c r="D19" s="48"/>
    </row>
    <row r="20" ht="13.5" customHeight="1" spans="1:4">
      <c r="A20" s="48"/>
      <c r="B20" s="48"/>
      <c r="C20" s="48"/>
      <c r="D20" s="48"/>
    </row>
    <row r="21" ht="13.5" customHeight="1" spans="1:4">
      <c r="A21" s="48"/>
      <c r="B21" s="48"/>
      <c r="C21" s="48"/>
      <c r="D21" s="48"/>
    </row>
    <row r="22" ht="13.5" customHeight="1" spans="1:4">
      <c r="A22" s="48"/>
      <c r="B22" s="48"/>
      <c r="C22" s="48"/>
      <c r="D22" s="48"/>
    </row>
    <row r="23" ht="13.5" customHeight="1" spans="1:4">
      <c r="A23" s="48"/>
      <c r="B23" s="48"/>
      <c r="C23" s="48"/>
      <c r="D23" s="48"/>
    </row>
    <row r="24" ht="13.5" customHeight="1" spans="1:4">
      <c r="A24" s="48"/>
      <c r="B24" s="48"/>
      <c r="C24" s="48"/>
      <c r="D24" s="48"/>
    </row>
    <row r="25" ht="13.5" customHeight="1" spans="1:4">
      <c r="A25" s="48"/>
      <c r="B25" s="48"/>
      <c r="C25" s="48"/>
      <c r="D25" s="48"/>
    </row>
    <row r="26" ht="13.5" customHeight="1" spans="1:4">
      <c r="A26" s="48"/>
      <c r="B26" s="48"/>
      <c r="C26" s="48"/>
      <c r="D26" s="48"/>
    </row>
    <row r="27" ht="13.5" customHeight="1" spans="1:4">
      <c r="A27" s="48"/>
      <c r="B27" s="48"/>
      <c r="C27" s="48"/>
      <c r="D27" s="48"/>
    </row>
    <row r="28" ht="13.5" customHeight="1" spans="1:4">
      <c r="A28" s="48"/>
      <c r="B28" s="48"/>
      <c r="C28" s="48"/>
      <c r="D28" s="48"/>
    </row>
    <row r="29" ht="13.5" customHeight="1" spans="1:4">
      <c r="A29" s="48"/>
      <c r="B29" s="48"/>
      <c r="C29" s="48"/>
      <c r="D29" s="48"/>
    </row>
    <row r="30" ht="13.5" customHeight="1" spans="1:4">
      <c r="A30" s="48"/>
      <c r="B30" s="48"/>
      <c r="C30" s="48"/>
      <c r="D30" s="48"/>
    </row>
    <row r="31" ht="13.5" customHeight="1" spans="1:4">
      <c r="A31" s="48"/>
      <c r="B31" s="48"/>
      <c r="C31" s="48"/>
      <c r="D31" s="48"/>
    </row>
    <row r="32" ht="13.5" customHeight="1" spans="1:4">
      <c r="A32" s="48"/>
      <c r="B32" s="48"/>
      <c r="C32" s="48"/>
      <c r="D32" s="48"/>
    </row>
    <row r="33" ht="13.5" customHeight="1" spans="1:4">
      <c r="A33" s="48"/>
      <c r="B33" s="48"/>
      <c r="C33" s="48"/>
      <c r="D33" s="48"/>
    </row>
    <row r="34" ht="13.5" customHeight="1" spans="1:4">
      <c r="A34" s="48"/>
      <c r="B34" s="48"/>
      <c r="C34" s="48"/>
      <c r="D34" s="48"/>
    </row>
    <row r="35" ht="13.5" customHeight="1" spans="1:4">
      <c r="A35" s="48"/>
      <c r="B35" s="48"/>
      <c r="C35" s="48"/>
      <c r="D35" s="48"/>
    </row>
    <row r="36" ht="13.5" customHeight="1" spans="1:1">
      <c r="A36" t="s">
        <v>1315</v>
      </c>
    </row>
  </sheetData>
  <mergeCells count="2">
    <mergeCell ref="A1:D1"/>
    <mergeCell ref="A2:D35"/>
  </mergeCells>
  <pageMargins left="0.707638888888889" right="0.707638888888889" top="1.37777777777778" bottom="0.747916666666667" header="0.313888888888889" footer="0.313888888888889"/>
  <pageSetup paperSize="9" scale="9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zoomScale="115" zoomScaleNormal="115" workbookViewId="0">
      <pane ySplit="6" topLeftCell="A47" activePane="bottomLeft" state="frozen"/>
      <selection/>
      <selection pane="bottomLeft" activeCell="E52" sqref="E52"/>
    </sheetView>
  </sheetViews>
  <sheetFormatPr defaultColWidth="10" defaultRowHeight="14.4" outlineLevelCol="6"/>
  <cols>
    <col min="1" max="1" width="26.1296296296296" style="26" customWidth="1"/>
    <col min="2" max="7" width="11.3796296296296" style="26" customWidth="1"/>
    <col min="8" max="9" width="9.75" style="26" customWidth="1"/>
    <col min="10" max="16384" width="10" style="26"/>
  </cols>
  <sheetData>
    <row r="1" s="24" customFormat="1" ht="27.2" customHeight="1" spans="1:2">
      <c r="A1" s="4" t="s">
        <v>1909</v>
      </c>
      <c r="B1" s="4"/>
    </row>
    <row r="2" s="25" customFormat="1" ht="28.7" customHeight="1" spans="1:7">
      <c r="A2" s="28" t="s">
        <v>1910</v>
      </c>
      <c r="B2" s="28"/>
      <c r="C2" s="28"/>
      <c r="D2" s="28"/>
      <c r="E2" s="28"/>
      <c r="F2" s="28"/>
      <c r="G2" s="28"/>
    </row>
    <row r="3" ht="14.25" customHeight="1" spans="1:7">
      <c r="A3" s="34"/>
      <c r="B3" s="34"/>
      <c r="G3" s="29" t="s">
        <v>1911</v>
      </c>
    </row>
    <row r="4" ht="14.25" customHeight="1" spans="1:7">
      <c r="A4" s="39" t="s">
        <v>1912</v>
      </c>
      <c r="B4" s="39" t="s">
        <v>1913</v>
      </c>
      <c r="C4" s="39"/>
      <c r="D4" s="39"/>
      <c r="E4" s="39" t="s">
        <v>1914</v>
      </c>
      <c r="F4" s="39"/>
      <c r="G4" s="39"/>
    </row>
    <row r="5" ht="14.25" customHeight="1" spans="1:7">
      <c r="A5" s="39"/>
      <c r="B5" s="40"/>
      <c r="C5" s="39" t="s">
        <v>1915</v>
      </c>
      <c r="D5" s="39" t="s">
        <v>1916</v>
      </c>
      <c r="E5" s="40"/>
      <c r="F5" s="39" t="s">
        <v>1915</v>
      </c>
      <c r="G5" s="39" t="s">
        <v>1916</v>
      </c>
    </row>
    <row r="6" ht="13.5" customHeight="1" spans="1:7">
      <c r="A6" s="39" t="s">
        <v>1917</v>
      </c>
      <c r="B6" s="39" t="s">
        <v>1918</v>
      </c>
      <c r="C6" s="39" t="s">
        <v>1919</v>
      </c>
      <c r="D6" s="39" t="s">
        <v>1920</v>
      </c>
      <c r="E6" s="39" t="s">
        <v>1921</v>
      </c>
      <c r="F6" s="39" t="s">
        <v>1922</v>
      </c>
      <c r="G6" s="39" t="s">
        <v>1923</v>
      </c>
    </row>
    <row r="7" ht="13.5" customHeight="1" spans="1:7">
      <c r="A7" s="39" t="s">
        <v>1924</v>
      </c>
      <c r="B7" s="39"/>
      <c r="C7" s="39"/>
      <c r="D7" s="39"/>
      <c r="E7" s="39"/>
      <c r="F7" s="39"/>
      <c r="G7" s="39"/>
    </row>
    <row r="8" ht="13.5" customHeight="1" spans="1:7">
      <c r="A8" s="39" t="s">
        <v>1925</v>
      </c>
      <c r="B8" s="39"/>
      <c r="C8" s="39"/>
      <c r="D8" s="39"/>
      <c r="E8" s="39"/>
      <c r="F8" s="39"/>
      <c r="G8" s="39"/>
    </row>
    <row r="9" ht="13.5" customHeight="1" spans="1:7">
      <c r="A9" s="39" t="s">
        <v>1926</v>
      </c>
      <c r="B9" s="39"/>
      <c r="C9" s="39"/>
      <c r="D9" s="39"/>
      <c r="E9" s="39"/>
      <c r="F9" s="39"/>
      <c r="G9" s="39"/>
    </row>
    <row r="10" ht="13.5" customHeight="1" spans="1:7">
      <c r="A10" s="41" t="s">
        <v>1927</v>
      </c>
      <c r="B10" s="42"/>
      <c r="C10" s="42"/>
      <c r="D10" s="42"/>
      <c r="E10" s="42"/>
      <c r="F10" s="42"/>
      <c r="G10" s="42"/>
    </row>
    <row r="11" ht="13.5" customHeight="1" spans="1:7">
      <c r="A11" s="43" t="s">
        <v>1772</v>
      </c>
      <c r="B11" s="44"/>
      <c r="C11" s="44"/>
      <c r="D11" s="44"/>
      <c r="E11" s="44"/>
      <c r="F11" s="44"/>
      <c r="G11" s="44"/>
    </row>
    <row r="12" ht="13.5" customHeight="1" spans="1:7">
      <c r="A12" s="43" t="s">
        <v>1773</v>
      </c>
      <c r="B12" s="44"/>
      <c r="C12" s="44"/>
      <c r="D12" s="44"/>
      <c r="E12" s="44"/>
      <c r="F12" s="44"/>
      <c r="G12" s="44"/>
    </row>
    <row r="13" ht="13.5" customHeight="1" spans="1:7">
      <c r="A13" s="43" t="s">
        <v>1774</v>
      </c>
      <c r="B13" s="44"/>
      <c r="C13" s="44"/>
      <c r="D13" s="44"/>
      <c r="E13" s="44"/>
      <c r="F13" s="44"/>
      <c r="G13" s="44"/>
    </row>
    <row r="14" ht="13.5" customHeight="1" spans="1:7">
      <c r="A14" s="43" t="s">
        <v>1775</v>
      </c>
      <c r="B14" s="44"/>
      <c r="C14" s="44"/>
      <c r="D14" s="44"/>
      <c r="E14" s="44"/>
      <c r="F14" s="44"/>
      <c r="G14" s="44"/>
    </row>
    <row r="15" ht="13.5" customHeight="1" spans="1:7">
      <c r="A15" s="43" t="s">
        <v>1782</v>
      </c>
      <c r="B15" s="44"/>
      <c r="C15" s="44"/>
      <c r="D15" s="44"/>
      <c r="E15" s="44"/>
      <c r="F15" s="44"/>
      <c r="G15" s="44"/>
    </row>
    <row r="16" ht="13.5" customHeight="1" spans="1:7">
      <c r="A16" s="43" t="s">
        <v>1776</v>
      </c>
      <c r="B16" s="44"/>
      <c r="C16" s="44"/>
      <c r="D16" s="44"/>
      <c r="E16" s="44"/>
      <c r="F16" s="44"/>
      <c r="G16" s="44"/>
    </row>
    <row r="17" ht="13.5" customHeight="1" spans="1:7">
      <c r="A17" s="43" t="s">
        <v>1777</v>
      </c>
      <c r="B17" s="44"/>
      <c r="C17" s="44"/>
      <c r="D17" s="44"/>
      <c r="E17" s="44"/>
      <c r="F17" s="44"/>
      <c r="G17" s="44"/>
    </row>
    <row r="18" ht="13.5" customHeight="1" spans="1:7">
      <c r="A18" s="43" t="s">
        <v>1778</v>
      </c>
      <c r="B18" s="44"/>
      <c r="C18" s="44"/>
      <c r="D18" s="44"/>
      <c r="E18" s="44"/>
      <c r="F18" s="44"/>
      <c r="G18" s="44"/>
    </row>
    <row r="19" ht="13.5" customHeight="1" spans="1:7">
      <c r="A19" s="43" t="s">
        <v>1779</v>
      </c>
      <c r="B19" s="44"/>
      <c r="C19" s="44"/>
      <c r="D19" s="44"/>
      <c r="E19" s="44"/>
      <c r="F19" s="44"/>
      <c r="G19" s="44"/>
    </row>
    <row r="20" ht="13.5" customHeight="1" spans="1:7">
      <c r="A20" s="43" t="s">
        <v>1780</v>
      </c>
      <c r="B20" s="44"/>
      <c r="C20" s="44"/>
      <c r="D20" s="44"/>
      <c r="E20" s="44"/>
      <c r="F20" s="44"/>
      <c r="G20" s="44"/>
    </row>
    <row r="21" ht="13.5" customHeight="1" spans="1:7">
      <c r="A21" s="43" t="s">
        <v>1781</v>
      </c>
      <c r="B21" s="44"/>
      <c r="C21" s="44"/>
      <c r="D21" s="44"/>
      <c r="E21" s="44"/>
      <c r="F21" s="44"/>
      <c r="G21" s="44"/>
    </row>
    <row r="22" ht="13.5" customHeight="1" spans="1:7">
      <c r="A22" s="43" t="s">
        <v>1783</v>
      </c>
      <c r="B22" s="44"/>
      <c r="C22" s="44"/>
      <c r="D22" s="44"/>
      <c r="E22" s="44"/>
      <c r="F22" s="44"/>
      <c r="G22" s="44"/>
    </row>
    <row r="23" ht="13.5" customHeight="1" spans="1:7">
      <c r="A23" s="43" t="s">
        <v>1784</v>
      </c>
      <c r="B23" s="44"/>
      <c r="C23" s="44"/>
      <c r="D23" s="44"/>
      <c r="E23" s="44"/>
      <c r="F23" s="44"/>
      <c r="G23" s="44"/>
    </row>
    <row r="24" ht="13.5" customHeight="1" spans="1:7">
      <c r="A24" s="43" t="s">
        <v>1785</v>
      </c>
      <c r="B24" s="44"/>
      <c r="C24" s="44"/>
      <c r="D24" s="44"/>
      <c r="E24" s="44"/>
      <c r="F24" s="44"/>
      <c r="G24" s="44"/>
    </row>
    <row r="25" ht="13.5" customHeight="1" spans="1:7">
      <c r="A25" s="43" t="s">
        <v>1786</v>
      </c>
      <c r="B25" s="44"/>
      <c r="C25" s="44"/>
      <c r="D25" s="44"/>
      <c r="E25" s="44"/>
      <c r="F25" s="44"/>
      <c r="G25" s="44"/>
    </row>
    <row r="26" ht="13.5" customHeight="1" spans="1:7">
      <c r="A26" s="43" t="s">
        <v>1787</v>
      </c>
      <c r="B26" s="44"/>
      <c r="C26" s="44"/>
      <c r="D26" s="44"/>
      <c r="E26" s="44"/>
      <c r="F26" s="44"/>
      <c r="G26" s="44"/>
    </row>
    <row r="27" ht="13.5" customHeight="1" spans="1:7">
      <c r="A27" s="43" t="s">
        <v>1788</v>
      </c>
      <c r="B27" s="44"/>
      <c r="C27" s="44"/>
      <c r="D27" s="44"/>
      <c r="E27" s="44"/>
      <c r="F27" s="44"/>
      <c r="G27" s="44"/>
    </row>
    <row r="28" ht="13.5" customHeight="1" spans="1:7">
      <c r="A28" s="43" t="s">
        <v>1789</v>
      </c>
      <c r="B28" s="44"/>
      <c r="C28" s="44"/>
      <c r="D28" s="44"/>
      <c r="E28" s="44"/>
      <c r="F28" s="44"/>
      <c r="G28" s="44"/>
    </row>
    <row r="29" ht="13.5" customHeight="1" spans="1:7">
      <c r="A29" s="43" t="s">
        <v>1928</v>
      </c>
      <c r="B29" s="44"/>
      <c r="C29" s="44"/>
      <c r="D29" s="44"/>
      <c r="E29" s="44"/>
      <c r="F29" s="44"/>
      <c r="G29" s="44"/>
    </row>
    <row r="30" ht="13.5" customHeight="1" spans="1:7">
      <c r="A30" s="43" t="s">
        <v>1792</v>
      </c>
      <c r="B30" s="44"/>
      <c r="C30" s="44"/>
      <c r="D30" s="44"/>
      <c r="E30" s="44"/>
      <c r="F30" s="44"/>
      <c r="G30" s="44"/>
    </row>
    <row r="31" ht="13.5" customHeight="1" spans="1:7">
      <c r="A31" s="43" t="s">
        <v>1793</v>
      </c>
      <c r="B31" s="44"/>
      <c r="C31" s="44"/>
      <c r="D31" s="44"/>
      <c r="E31" s="44"/>
      <c r="F31" s="44"/>
      <c r="G31" s="44"/>
    </row>
    <row r="32" ht="13.5" customHeight="1" spans="1:7">
      <c r="A32" s="43" t="s">
        <v>1794</v>
      </c>
      <c r="B32" s="44"/>
      <c r="C32" s="44"/>
      <c r="D32" s="44"/>
      <c r="E32" s="44"/>
      <c r="F32" s="44"/>
      <c r="G32" s="44"/>
    </row>
    <row r="33" ht="13.5" customHeight="1" spans="1:7">
      <c r="A33" s="43" t="s">
        <v>1795</v>
      </c>
      <c r="B33" s="44"/>
      <c r="C33" s="44"/>
      <c r="D33" s="44"/>
      <c r="E33" s="44"/>
      <c r="F33" s="44"/>
      <c r="G33" s="44"/>
    </row>
    <row r="34" ht="13.5" customHeight="1" spans="1:7">
      <c r="A34" s="43" t="s">
        <v>1796</v>
      </c>
      <c r="B34" s="44"/>
      <c r="C34" s="44"/>
      <c r="D34" s="44"/>
      <c r="E34" s="44"/>
      <c r="F34" s="44"/>
      <c r="G34" s="44"/>
    </row>
    <row r="35" ht="13.5" customHeight="1" spans="1:7">
      <c r="A35" s="44" t="s">
        <v>1797</v>
      </c>
      <c r="B35" s="44"/>
      <c r="C35" s="44"/>
      <c r="D35" s="44"/>
      <c r="E35" s="44"/>
      <c r="F35" s="44"/>
      <c r="G35" s="44"/>
    </row>
    <row r="36" ht="13.5" customHeight="1" spans="1:7">
      <c r="A36" s="43" t="s">
        <v>1798</v>
      </c>
      <c r="B36" s="44"/>
      <c r="C36" s="44"/>
      <c r="D36" s="44"/>
      <c r="E36" s="44"/>
      <c r="F36" s="44"/>
      <c r="G36" s="44"/>
    </row>
    <row r="37" ht="13.5" customHeight="1" spans="1:7">
      <c r="A37" s="43" t="s">
        <v>1800</v>
      </c>
      <c r="B37" s="44"/>
      <c r="C37" s="44"/>
      <c r="D37" s="44"/>
      <c r="E37" s="44"/>
      <c r="F37" s="44"/>
      <c r="G37" s="44"/>
    </row>
    <row r="38" ht="13.5" customHeight="1" spans="1:7">
      <c r="A38" s="43" t="s">
        <v>1801</v>
      </c>
      <c r="B38" s="44"/>
      <c r="C38" s="44"/>
      <c r="D38" s="44"/>
      <c r="E38" s="44"/>
      <c r="F38" s="44"/>
      <c r="G38" s="44"/>
    </row>
    <row r="39" ht="13.5" customHeight="1" spans="1:7">
      <c r="A39" s="43" t="s">
        <v>1802</v>
      </c>
      <c r="B39" s="44"/>
      <c r="C39" s="44"/>
      <c r="D39" s="44"/>
      <c r="E39" s="44"/>
      <c r="F39" s="44"/>
      <c r="G39" s="44"/>
    </row>
    <row r="40" ht="13.5" customHeight="1" spans="1:7">
      <c r="A40" s="43" t="s">
        <v>1803</v>
      </c>
      <c r="B40" s="44"/>
      <c r="C40" s="44"/>
      <c r="D40" s="44"/>
      <c r="E40" s="44"/>
      <c r="F40" s="44"/>
      <c r="G40" s="44"/>
    </row>
    <row r="41" ht="13.5" customHeight="1" spans="1:7">
      <c r="A41" s="43" t="s">
        <v>1804</v>
      </c>
      <c r="B41" s="44"/>
      <c r="C41" s="44"/>
      <c r="D41" s="44"/>
      <c r="E41" s="44"/>
      <c r="F41" s="44"/>
      <c r="G41" s="44"/>
    </row>
    <row r="42" ht="13.5" customHeight="1" spans="1:7">
      <c r="A42" s="43" t="s">
        <v>1799</v>
      </c>
      <c r="B42" s="44"/>
      <c r="C42" s="44"/>
      <c r="D42" s="44"/>
      <c r="E42" s="44"/>
      <c r="F42" s="44"/>
      <c r="G42" s="44"/>
    </row>
    <row r="43" ht="13.5" customHeight="1" spans="1:7">
      <c r="A43" s="43" t="s">
        <v>1805</v>
      </c>
      <c r="B43" s="44"/>
      <c r="C43" s="44"/>
      <c r="D43" s="44"/>
      <c r="E43" s="44"/>
      <c r="F43" s="44"/>
      <c r="G43" s="44"/>
    </row>
    <row r="44" ht="13.5" customHeight="1" spans="1:7">
      <c r="A44" s="43" t="s">
        <v>1806</v>
      </c>
      <c r="B44" s="44"/>
      <c r="C44" s="44"/>
      <c r="D44" s="44"/>
      <c r="E44" s="44"/>
      <c r="F44" s="44"/>
      <c r="G44" s="44"/>
    </row>
    <row r="45" ht="13.5" customHeight="1" spans="1:7">
      <c r="A45" s="43" t="s">
        <v>1807</v>
      </c>
      <c r="B45" s="44"/>
      <c r="C45" s="44"/>
      <c r="D45" s="44"/>
      <c r="E45" s="44"/>
      <c r="F45" s="44"/>
      <c r="G45" s="44"/>
    </row>
    <row r="46" ht="13.5" customHeight="1" spans="1:7">
      <c r="A46" s="43" t="s">
        <v>1808</v>
      </c>
      <c r="B46" s="44"/>
      <c r="C46" s="44"/>
      <c r="D46" s="44"/>
      <c r="E46" s="44"/>
      <c r="F46" s="44"/>
      <c r="G46" s="44"/>
    </row>
    <row r="47" ht="13.5" customHeight="1" spans="1:7">
      <c r="A47" s="44" t="s">
        <v>1809</v>
      </c>
      <c r="B47" s="44"/>
      <c r="C47" s="44"/>
      <c r="D47" s="44"/>
      <c r="E47" s="44"/>
      <c r="F47" s="44"/>
      <c r="G47" s="44"/>
    </row>
    <row r="48" ht="13.5" customHeight="1" spans="1:7">
      <c r="A48" s="43" t="s">
        <v>1810</v>
      </c>
      <c r="B48" s="44"/>
      <c r="C48" s="44"/>
      <c r="D48" s="44"/>
      <c r="E48" s="44"/>
      <c r="F48" s="44"/>
      <c r="G48" s="44"/>
    </row>
    <row r="49" ht="13.5" customHeight="1" spans="1:7">
      <c r="A49" s="43" t="s">
        <v>1811</v>
      </c>
      <c r="B49" s="44"/>
      <c r="C49" s="44"/>
      <c r="D49" s="44"/>
      <c r="E49" s="44"/>
      <c r="F49" s="44"/>
      <c r="G49" s="44"/>
    </row>
    <row r="50" ht="13.5" customHeight="1" spans="1:7">
      <c r="A50" s="43" t="s">
        <v>1812</v>
      </c>
      <c r="B50" s="44"/>
      <c r="C50" s="44"/>
      <c r="D50" s="44"/>
      <c r="E50" s="44"/>
      <c r="F50" s="44"/>
      <c r="G50" s="44"/>
    </row>
    <row r="51" ht="13.5" customHeight="1" spans="1:7">
      <c r="A51" s="43" t="s">
        <v>1813</v>
      </c>
      <c r="B51" s="44"/>
      <c r="C51" s="44"/>
      <c r="D51" s="44"/>
      <c r="E51" s="44"/>
      <c r="F51" s="44"/>
      <c r="G51" s="44"/>
    </row>
    <row r="52" ht="13.5" customHeight="1" spans="1:7">
      <c r="A52" s="43" t="s">
        <v>1814</v>
      </c>
      <c r="B52" s="44"/>
      <c r="C52" s="44"/>
      <c r="D52" s="44"/>
      <c r="E52" s="44"/>
      <c r="F52" s="44"/>
      <c r="G52" s="44"/>
    </row>
    <row r="53" ht="13.5" customHeight="1" spans="1:7">
      <c r="A53" s="43" t="s">
        <v>1815</v>
      </c>
      <c r="B53" s="44"/>
      <c r="C53" s="44"/>
      <c r="D53" s="44"/>
      <c r="E53" s="44"/>
      <c r="F53" s="44"/>
      <c r="G53" s="44"/>
    </row>
    <row r="54" spans="1:7">
      <c r="A54" s="45" t="s">
        <v>1929</v>
      </c>
      <c r="B54" s="45"/>
      <c r="C54" s="45"/>
      <c r="D54" s="45"/>
      <c r="E54" s="45"/>
      <c r="F54" s="45"/>
      <c r="G54" s="45"/>
    </row>
    <row r="55" spans="1:7">
      <c r="A55" s="34" t="s">
        <v>1930</v>
      </c>
      <c r="B55" s="34"/>
      <c r="C55" s="34"/>
      <c r="D55" s="34"/>
      <c r="E55" s="34"/>
      <c r="F55" s="34"/>
      <c r="G55" s="34"/>
    </row>
    <row r="56" spans="1:1">
      <c r="A56" s="26" t="s">
        <v>1315</v>
      </c>
    </row>
  </sheetData>
  <mergeCells count="7">
    <mergeCell ref="A1:B1"/>
    <mergeCell ref="A2:G2"/>
    <mergeCell ref="B4:D4"/>
    <mergeCell ref="E4:G4"/>
    <mergeCell ref="A54:G54"/>
    <mergeCell ref="A55:G55"/>
    <mergeCell ref="A4:A5"/>
  </mergeCells>
  <printOptions horizontalCentered="1"/>
  <pageMargins left="0.393055555555556" right="0.393055555555556" top="0.393055555555556" bottom="0.393055555555556"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topLeftCell="A11" workbookViewId="0">
      <selection activeCell="C16" sqref="C16"/>
    </sheetView>
  </sheetViews>
  <sheetFormatPr defaultColWidth="10" defaultRowHeight="14.4" outlineLevelCol="2"/>
  <cols>
    <col min="1" max="1" width="54.75" style="26" customWidth="1"/>
    <col min="2" max="3" width="21.1296296296296" style="26" customWidth="1"/>
    <col min="4" max="16384" width="10" style="26"/>
  </cols>
  <sheetData>
    <row r="1" s="38" customFormat="1" ht="26.25" customHeight="1" spans="1:1">
      <c r="A1" s="35" t="s">
        <v>1931</v>
      </c>
    </row>
    <row r="2" s="25" customFormat="1" ht="28.7" customHeight="1" spans="1:3">
      <c r="A2" s="28" t="s">
        <v>1932</v>
      </c>
      <c r="B2" s="28"/>
      <c r="C2" s="28"/>
    </row>
    <row r="3" ht="14.25" customHeight="1" spans="1:3">
      <c r="A3" s="34"/>
      <c r="B3" s="34"/>
      <c r="C3" s="29" t="s">
        <v>1911</v>
      </c>
    </row>
    <row r="4" ht="46.5" customHeight="1" spans="1:3">
      <c r="A4" s="30" t="s">
        <v>1933</v>
      </c>
      <c r="B4" s="30" t="s">
        <v>65</v>
      </c>
      <c r="C4" s="30" t="s">
        <v>5</v>
      </c>
    </row>
    <row r="5" ht="56.25" customHeight="1" spans="1:3">
      <c r="A5" s="36" t="s">
        <v>1934</v>
      </c>
      <c r="B5" s="37"/>
      <c r="C5" s="37"/>
    </row>
    <row r="6" ht="56.25" customHeight="1" spans="1:3">
      <c r="A6" s="36" t="s">
        <v>1935</v>
      </c>
      <c r="B6" s="37"/>
      <c r="C6" s="37"/>
    </row>
    <row r="7" ht="56.25" customHeight="1" spans="1:3">
      <c r="A7" s="36" t="s">
        <v>1936</v>
      </c>
      <c r="B7" s="37"/>
      <c r="C7" s="37"/>
    </row>
    <row r="8" ht="56.25" customHeight="1" spans="1:3">
      <c r="A8" s="36" t="s">
        <v>1937</v>
      </c>
      <c r="B8" s="37"/>
      <c r="C8" s="37"/>
    </row>
    <row r="9" ht="56.25" customHeight="1" spans="1:3">
      <c r="A9" s="36" t="s">
        <v>1938</v>
      </c>
      <c r="B9" s="37"/>
      <c r="C9" s="37"/>
    </row>
    <row r="10" ht="56.25" customHeight="1" spans="1:3">
      <c r="A10" s="36" t="s">
        <v>1939</v>
      </c>
      <c r="B10" s="37"/>
      <c r="C10" s="37"/>
    </row>
    <row r="11" ht="56.25" customHeight="1" spans="1:3">
      <c r="A11" s="36" t="s">
        <v>1940</v>
      </c>
      <c r="B11" s="37"/>
      <c r="C11" s="37"/>
    </row>
    <row r="12" ht="56.25" customHeight="1" spans="1:3">
      <c r="A12" s="36" t="s">
        <v>1941</v>
      </c>
      <c r="B12" s="37"/>
      <c r="C12" s="37"/>
    </row>
    <row r="13" ht="56.25" customHeight="1" spans="1:3">
      <c r="A13" s="36" t="s">
        <v>1942</v>
      </c>
      <c r="B13" s="37"/>
      <c r="C13" s="37"/>
    </row>
    <row r="14" ht="38.25" customHeight="1" spans="1:3">
      <c r="A14" s="34" t="s">
        <v>1943</v>
      </c>
      <c r="B14" s="34"/>
      <c r="C14" s="34"/>
    </row>
    <row r="16" spans="1:1">
      <c r="A16" s="26" t="s">
        <v>1315</v>
      </c>
    </row>
  </sheetData>
  <mergeCells count="2">
    <mergeCell ref="A2:C2"/>
    <mergeCell ref="A14:C14"/>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9" workbookViewId="0">
      <selection activeCell="C16" sqref="C16"/>
    </sheetView>
  </sheetViews>
  <sheetFormatPr defaultColWidth="10" defaultRowHeight="14.4" outlineLevelCol="2"/>
  <cols>
    <col min="1" max="1" width="49" style="26" customWidth="1"/>
    <col min="2" max="3" width="23.25" style="26" customWidth="1"/>
    <col min="4" max="4" width="9.75" style="26" customWidth="1"/>
    <col min="5" max="16384" width="10" style="26"/>
  </cols>
  <sheetData>
    <row r="1" s="24" customFormat="1" ht="18" customHeight="1" spans="1:1">
      <c r="A1" s="35" t="s">
        <v>1944</v>
      </c>
    </row>
    <row r="2" s="25" customFormat="1" ht="48" customHeight="1" spans="1:3">
      <c r="A2" s="28" t="s">
        <v>1945</v>
      </c>
      <c r="B2" s="28"/>
      <c r="C2" s="28"/>
    </row>
    <row r="3" ht="33" customHeight="1" spans="1:3">
      <c r="A3" s="34"/>
      <c r="B3" s="34"/>
      <c r="C3" s="29" t="s">
        <v>1911</v>
      </c>
    </row>
    <row r="4" ht="66.75" customHeight="1" spans="1:3">
      <c r="A4" s="30" t="s">
        <v>1933</v>
      </c>
      <c r="B4" s="30" t="s">
        <v>65</v>
      </c>
      <c r="C4" s="30" t="s">
        <v>5</v>
      </c>
    </row>
    <row r="5" ht="58.5" customHeight="1" spans="1:3">
      <c r="A5" s="36" t="s">
        <v>1946</v>
      </c>
      <c r="B5" s="37"/>
      <c r="C5" s="37"/>
    </row>
    <row r="6" ht="58.5" customHeight="1" spans="1:3">
      <c r="A6" s="36" t="s">
        <v>1947</v>
      </c>
      <c r="B6" s="37"/>
      <c r="C6" s="37"/>
    </row>
    <row r="7" ht="58.5" customHeight="1" spans="1:3">
      <c r="A7" s="36" t="s">
        <v>1948</v>
      </c>
      <c r="B7" s="37"/>
      <c r="C7" s="37"/>
    </row>
    <row r="8" ht="58.5" customHeight="1" spans="1:3">
      <c r="A8" s="36" t="s">
        <v>1949</v>
      </c>
      <c r="B8" s="37"/>
      <c r="C8" s="37"/>
    </row>
    <row r="9" ht="58.5" customHeight="1" spans="1:3">
      <c r="A9" s="36" t="s">
        <v>1950</v>
      </c>
      <c r="B9" s="37"/>
      <c r="C9" s="37"/>
    </row>
    <row r="10" ht="58.5" customHeight="1" spans="1:3">
      <c r="A10" s="36" t="s">
        <v>1951</v>
      </c>
      <c r="B10" s="37"/>
      <c r="C10" s="37"/>
    </row>
    <row r="11" ht="58.5" customHeight="1" spans="1:3">
      <c r="A11" s="36" t="s">
        <v>1952</v>
      </c>
      <c r="B11" s="37"/>
      <c r="C11" s="37"/>
    </row>
    <row r="12" ht="33" customHeight="1" spans="1:3">
      <c r="A12" s="34" t="s">
        <v>1953</v>
      </c>
      <c r="B12" s="34"/>
      <c r="C12" s="34"/>
    </row>
    <row r="14" spans="1:1">
      <c r="A14" s="26" t="s">
        <v>1315</v>
      </c>
    </row>
  </sheetData>
  <mergeCells count="2">
    <mergeCell ref="A2:C2"/>
    <mergeCell ref="A12:C12"/>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workbookViewId="0">
      <pane ySplit="4" topLeftCell="A24" activePane="bottomLeft" state="frozen"/>
      <selection/>
      <selection pane="bottomLeft" activeCell="A28" sqref="A28"/>
    </sheetView>
  </sheetViews>
  <sheetFormatPr defaultColWidth="10" defaultRowHeight="14.4" outlineLevelCol="3"/>
  <cols>
    <col min="1" max="1" width="33.3796296296296" style="26" customWidth="1"/>
    <col min="2" max="2" width="16.75" style="26" customWidth="1"/>
    <col min="3" max="4" width="21" style="26" customWidth="1"/>
    <col min="5" max="5" width="9.75" style="26" customWidth="1"/>
    <col min="6" max="16384" width="10" style="26"/>
  </cols>
  <sheetData>
    <row r="1" s="24" customFormat="1" ht="24" customHeight="1" spans="1:1">
      <c r="A1" s="27" t="s">
        <v>1954</v>
      </c>
    </row>
    <row r="2" s="25" customFormat="1" ht="28.7" customHeight="1" spans="1:4">
      <c r="A2" s="28" t="s">
        <v>1955</v>
      </c>
      <c r="B2" s="28"/>
      <c r="C2" s="28"/>
      <c r="D2" s="28"/>
    </row>
    <row r="3" ht="14.25" customHeight="1" spans="4:4">
      <c r="D3" s="29" t="s">
        <v>1911</v>
      </c>
    </row>
    <row r="4" ht="28.5" customHeight="1" spans="1:4">
      <c r="A4" s="30" t="s">
        <v>1933</v>
      </c>
      <c r="B4" s="30" t="s">
        <v>1956</v>
      </c>
      <c r="C4" s="30" t="s">
        <v>1957</v>
      </c>
      <c r="D4" s="30" t="s">
        <v>1958</v>
      </c>
    </row>
    <row r="5" ht="28.5" customHeight="1" spans="1:4">
      <c r="A5" s="31" t="s">
        <v>1959</v>
      </c>
      <c r="B5" s="32" t="s">
        <v>1960</v>
      </c>
      <c r="C5" s="32"/>
      <c r="D5" s="33"/>
    </row>
    <row r="6" ht="28.5" customHeight="1" spans="1:4">
      <c r="A6" s="31" t="s">
        <v>1961</v>
      </c>
      <c r="B6" s="32" t="s">
        <v>1919</v>
      </c>
      <c r="C6" s="32"/>
      <c r="D6" s="33"/>
    </row>
    <row r="7" ht="28.5" customHeight="1" spans="1:4">
      <c r="A7" s="31" t="s">
        <v>1962</v>
      </c>
      <c r="B7" s="32" t="s">
        <v>1920</v>
      </c>
      <c r="C7" s="32"/>
      <c r="D7" s="33"/>
    </row>
    <row r="8" ht="28.5" customHeight="1" spans="1:4">
      <c r="A8" s="31" t="s">
        <v>1963</v>
      </c>
      <c r="B8" s="32" t="s">
        <v>1964</v>
      </c>
      <c r="C8" s="32"/>
      <c r="D8" s="33"/>
    </row>
    <row r="9" ht="28.5" customHeight="1" spans="1:4">
      <c r="A9" s="31" t="s">
        <v>1962</v>
      </c>
      <c r="B9" s="32" t="s">
        <v>1922</v>
      </c>
      <c r="C9" s="32"/>
      <c r="D9" s="33"/>
    </row>
    <row r="10" ht="28.5" customHeight="1" spans="1:4">
      <c r="A10" s="31" t="s">
        <v>1965</v>
      </c>
      <c r="B10" s="32" t="s">
        <v>1966</v>
      </c>
      <c r="C10" s="32"/>
      <c r="D10" s="33"/>
    </row>
    <row r="11" ht="28.5" customHeight="1" spans="1:4">
      <c r="A11" s="31" t="s">
        <v>1961</v>
      </c>
      <c r="B11" s="32" t="s">
        <v>1967</v>
      </c>
      <c r="C11" s="32"/>
      <c r="D11" s="33"/>
    </row>
    <row r="12" ht="28.5" customHeight="1" spans="1:4">
      <c r="A12" s="31" t="s">
        <v>1963</v>
      </c>
      <c r="B12" s="32" t="s">
        <v>1968</v>
      </c>
      <c r="C12" s="32"/>
      <c r="D12" s="33"/>
    </row>
    <row r="13" ht="28.5" customHeight="1" spans="1:4">
      <c r="A13" s="31" t="s">
        <v>1969</v>
      </c>
      <c r="B13" s="32" t="s">
        <v>1970</v>
      </c>
      <c r="C13" s="32"/>
      <c r="D13" s="33"/>
    </row>
    <row r="14" ht="28.5" customHeight="1" spans="1:4">
      <c r="A14" s="31" t="s">
        <v>1961</v>
      </c>
      <c r="B14" s="32" t="s">
        <v>1971</v>
      </c>
      <c r="C14" s="32"/>
      <c r="D14" s="33"/>
    </row>
    <row r="15" ht="28.5" customHeight="1" spans="1:4">
      <c r="A15" s="31" t="s">
        <v>1963</v>
      </c>
      <c r="B15" s="32" t="s">
        <v>1972</v>
      </c>
      <c r="C15" s="32"/>
      <c r="D15" s="33"/>
    </row>
    <row r="16" ht="28.5" customHeight="1" spans="1:4">
      <c r="A16" s="31" t="s">
        <v>1973</v>
      </c>
      <c r="B16" s="32" t="s">
        <v>1974</v>
      </c>
      <c r="C16" s="32"/>
      <c r="D16" s="33"/>
    </row>
    <row r="17" ht="28.5" customHeight="1" spans="1:4">
      <c r="A17" s="31" t="s">
        <v>1961</v>
      </c>
      <c r="B17" s="32" t="s">
        <v>1975</v>
      </c>
      <c r="C17" s="32"/>
      <c r="D17" s="33"/>
    </row>
    <row r="18" ht="28.5" customHeight="1" spans="1:4">
      <c r="A18" s="31" t="s">
        <v>1976</v>
      </c>
      <c r="B18" s="32"/>
      <c r="C18" s="32"/>
      <c r="D18" s="33"/>
    </row>
    <row r="19" ht="28.5" customHeight="1" spans="1:4">
      <c r="A19" s="31" t="s">
        <v>1977</v>
      </c>
      <c r="B19" s="32" t="s">
        <v>1978</v>
      </c>
      <c r="C19" s="32"/>
      <c r="D19" s="33"/>
    </row>
    <row r="20" ht="28.5" customHeight="1" spans="1:4">
      <c r="A20" s="31" t="s">
        <v>1963</v>
      </c>
      <c r="B20" s="32" t="s">
        <v>1979</v>
      </c>
      <c r="C20" s="32"/>
      <c r="D20" s="33"/>
    </row>
    <row r="21" ht="28.5" customHeight="1" spans="1:4">
      <c r="A21" s="31" t="s">
        <v>1976</v>
      </c>
      <c r="B21" s="32"/>
      <c r="C21" s="32"/>
      <c r="D21" s="33"/>
    </row>
    <row r="22" ht="28.5" customHeight="1" spans="1:4">
      <c r="A22" s="31" t="s">
        <v>1980</v>
      </c>
      <c r="B22" s="32" t="s">
        <v>1981</v>
      </c>
      <c r="C22" s="32"/>
      <c r="D22" s="33"/>
    </row>
    <row r="23" ht="28.5" customHeight="1" spans="1:4">
      <c r="A23" s="31" t="s">
        <v>1982</v>
      </c>
      <c r="B23" s="32" t="s">
        <v>1983</v>
      </c>
      <c r="C23" s="32"/>
      <c r="D23" s="33"/>
    </row>
    <row r="24" ht="28.5" customHeight="1" spans="1:4">
      <c r="A24" s="31" t="s">
        <v>1961</v>
      </c>
      <c r="B24" s="32" t="s">
        <v>1984</v>
      </c>
      <c r="C24" s="32"/>
      <c r="D24" s="33"/>
    </row>
    <row r="25" ht="28.5" customHeight="1" spans="1:4">
      <c r="A25" s="31" t="s">
        <v>1963</v>
      </c>
      <c r="B25" s="32" t="s">
        <v>1985</v>
      </c>
      <c r="C25" s="32"/>
      <c r="D25" s="33"/>
    </row>
    <row r="26" ht="43.5" customHeight="1" spans="1:4">
      <c r="A26" s="34" t="s">
        <v>1986</v>
      </c>
      <c r="B26" s="34"/>
      <c r="C26" s="34"/>
      <c r="D26" s="34"/>
    </row>
    <row r="28" spans="1:1">
      <c r="A28" s="26" t="s">
        <v>1315</v>
      </c>
    </row>
  </sheetData>
  <mergeCells count="2">
    <mergeCell ref="A2:D2"/>
    <mergeCell ref="A26:D26"/>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opLeftCell="A9" workbookViewId="0">
      <selection activeCell="E18" sqref="E18"/>
    </sheetView>
  </sheetViews>
  <sheetFormatPr defaultColWidth="10" defaultRowHeight="14.4" outlineLevelCol="4"/>
  <cols>
    <col min="1" max="1" width="35" style="15" customWidth="1"/>
    <col min="2" max="5" width="15.1296296296296" style="15" customWidth="1"/>
    <col min="6" max="6" width="9.75" style="15" customWidth="1"/>
    <col min="7" max="16384" width="10" style="15"/>
  </cols>
  <sheetData>
    <row r="1" s="13" customFormat="1" ht="21" customHeight="1" spans="1:4">
      <c r="A1" s="16" t="s">
        <v>1987</v>
      </c>
      <c r="B1" s="17"/>
      <c r="C1" s="17"/>
      <c r="D1" s="17"/>
    </row>
    <row r="2" s="14" customFormat="1" ht="28.7" customHeight="1" spans="1:5">
      <c r="A2" s="18" t="s">
        <v>1988</v>
      </c>
      <c r="B2" s="18"/>
      <c r="C2" s="18"/>
      <c r="D2" s="18"/>
      <c r="E2" s="18"/>
    </row>
    <row r="3" ht="14.25" customHeight="1" spans="1:5">
      <c r="A3" s="19" t="s">
        <v>1911</v>
      </c>
      <c r="B3" s="19"/>
      <c r="C3" s="19"/>
      <c r="D3" s="19"/>
      <c r="E3" s="19"/>
    </row>
    <row r="4" ht="57.75" customHeight="1" spans="1:5">
      <c r="A4" s="20" t="s">
        <v>1862</v>
      </c>
      <c r="B4" s="20" t="s">
        <v>1956</v>
      </c>
      <c r="C4" s="20" t="s">
        <v>1957</v>
      </c>
      <c r="D4" s="20" t="s">
        <v>1958</v>
      </c>
      <c r="E4" s="20" t="s">
        <v>1989</v>
      </c>
    </row>
    <row r="5" ht="57.75" customHeight="1" spans="1:5">
      <c r="A5" s="21" t="s">
        <v>1990</v>
      </c>
      <c r="B5" s="22" t="s">
        <v>1918</v>
      </c>
      <c r="C5" s="21"/>
      <c r="D5" s="21"/>
      <c r="E5" s="22"/>
    </row>
    <row r="6" ht="57.75" customHeight="1" spans="1:5">
      <c r="A6" s="21" t="s">
        <v>1991</v>
      </c>
      <c r="B6" s="22" t="s">
        <v>1919</v>
      </c>
      <c r="C6" s="21"/>
      <c r="D6" s="21"/>
      <c r="E6" s="22"/>
    </row>
    <row r="7" ht="57.75" customHeight="1" spans="1:5">
      <c r="A7" s="21" t="s">
        <v>1992</v>
      </c>
      <c r="B7" s="22" t="s">
        <v>1920</v>
      </c>
      <c r="C7" s="21"/>
      <c r="D7" s="21"/>
      <c r="E7" s="22"/>
    </row>
    <row r="8" ht="57.75" customHeight="1" spans="1:5">
      <c r="A8" s="21" t="s">
        <v>1993</v>
      </c>
      <c r="B8" s="22" t="s">
        <v>1921</v>
      </c>
      <c r="C8" s="21"/>
      <c r="D8" s="21"/>
      <c r="E8" s="22"/>
    </row>
    <row r="9" ht="57.75" customHeight="1" spans="1:5">
      <c r="A9" s="21" t="s">
        <v>1991</v>
      </c>
      <c r="B9" s="22" t="s">
        <v>1922</v>
      </c>
      <c r="C9" s="21"/>
      <c r="D9" s="21"/>
      <c r="E9" s="22"/>
    </row>
    <row r="10" ht="57.75" customHeight="1" spans="1:5">
      <c r="A10" s="21" t="s">
        <v>1992</v>
      </c>
      <c r="B10" s="22" t="s">
        <v>1923</v>
      </c>
      <c r="C10" s="21"/>
      <c r="D10" s="21"/>
      <c r="E10" s="22"/>
    </row>
    <row r="11" ht="41.45" customHeight="1" spans="1:5">
      <c r="A11" s="23" t="s">
        <v>1994</v>
      </c>
      <c r="B11" s="23"/>
      <c r="C11" s="23"/>
      <c r="D11" s="23"/>
      <c r="E11" s="23"/>
    </row>
    <row r="12" spans="1:1">
      <c r="A12" s="15" t="s">
        <v>1315</v>
      </c>
    </row>
  </sheetData>
  <mergeCells count="3">
    <mergeCell ref="A2:E2"/>
    <mergeCell ref="A3:E3"/>
    <mergeCell ref="A11:E11"/>
  </mergeCells>
  <printOptions horizontalCentered="1"/>
  <pageMargins left="0.393055555555556" right="0.393055555555556" top="0.393055555555556" bottom="0.393055555555556"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pane ySplit="4" topLeftCell="A8" activePane="bottomLeft" state="frozen"/>
      <selection/>
      <selection pane="bottomLeft" activeCell="F15" sqref="F15"/>
    </sheetView>
  </sheetViews>
  <sheetFormatPr defaultColWidth="10" defaultRowHeight="14.4" outlineLevelCol="5"/>
  <cols>
    <col min="1" max="1" width="5.87962962962963" style="3" customWidth="1"/>
    <col min="2" max="2" width="10.25" style="3" customWidth="1"/>
    <col min="3" max="3" width="35.8796296296296" style="3" customWidth="1"/>
    <col min="4" max="4" width="13.3796296296296" style="3" customWidth="1"/>
    <col min="5" max="5" width="16.75" style="3" customWidth="1"/>
    <col min="6" max="6" width="14.8796296296296" style="3" customWidth="1"/>
    <col min="7" max="7" width="9.75" style="3" customWidth="1"/>
    <col min="8" max="16384" width="10" style="3"/>
  </cols>
  <sheetData>
    <row r="1" s="1" customFormat="1" ht="19.5" customHeight="1" spans="1:2">
      <c r="A1" s="4" t="s">
        <v>1995</v>
      </c>
      <c r="B1" s="4"/>
    </row>
    <row r="2" s="2" customFormat="1" ht="28.7" customHeight="1" spans="1:6">
      <c r="A2" s="5" t="s">
        <v>1996</v>
      </c>
      <c r="B2" s="5"/>
      <c r="C2" s="5"/>
      <c r="D2" s="5"/>
      <c r="E2" s="5"/>
      <c r="F2" s="5"/>
    </row>
    <row r="3" ht="14.25" customHeight="1" spans="1:6">
      <c r="A3" s="6" t="s">
        <v>1911</v>
      </c>
      <c r="B3" s="6"/>
      <c r="C3" s="6"/>
      <c r="D3" s="6"/>
      <c r="E3" s="6"/>
      <c r="F3" s="6"/>
    </row>
    <row r="4" ht="62.25" customHeight="1" spans="1:6">
      <c r="A4" s="7" t="s">
        <v>1997</v>
      </c>
      <c r="B4" s="7" t="s">
        <v>1998</v>
      </c>
      <c r="C4" s="7" t="s">
        <v>1999</v>
      </c>
      <c r="D4" s="7" t="s">
        <v>2000</v>
      </c>
      <c r="E4" s="7" t="s">
        <v>2001</v>
      </c>
      <c r="F4" s="7" t="s">
        <v>2002</v>
      </c>
    </row>
    <row r="5" ht="62.25" customHeight="1" spans="1:6">
      <c r="A5" s="8">
        <v>1</v>
      </c>
      <c r="B5" s="7"/>
      <c r="C5" s="9" t="s">
        <v>2003</v>
      </c>
      <c r="D5" s="7"/>
      <c r="E5" s="8" t="s">
        <v>2004</v>
      </c>
      <c r="F5" s="7"/>
    </row>
    <row r="6" ht="62.25" customHeight="1" spans="1:6">
      <c r="A6" s="8">
        <v>2</v>
      </c>
      <c r="B6" s="7"/>
      <c r="C6" s="9" t="s">
        <v>2005</v>
      </c>
      <c r="D6" s="7"/>
      <c r="E6" s="8" t="s">
        <v>2006</v>
      </c>
      <c r="F6" s="7"/>
    </row>
    <row r="7" ht="62.25" customHeight="1" spans="1:6">
      <c r="A7" s="8">
        <v>3</v>
      </c>
      <c r="B7" s="10"/>
      <c r="C7" s="10"/>
      <c r="D7" s="10"/>
      <c r="E7" s="10"/>
      <c r="F7" s="11"/>
    </row>
    <row r="8" ht="33" customHeight="1" spans="1:6">
      <c r="A8" s="12" t="s">
        <v>2007</v>
      </c>
      <c r="B8" s="12"/>
      <c r="C8" s="12"/>
      <c r="D8" s="12"/>
      <c r="E8" s="12"/>
      <c r="F8" s="12"/>
    </row>
    <row r="9" spans="3:3">
      <c r="C9" s="3" t="s">
        <v>1315</v>
      </c>
    </row>
  </sheetData>
  <mergeCells count="4">
    <mergeCell ref="A1:B1"/>
    <mergeCell ref="A2:F2"/>
    <mergeCell ref="A3:F3"/>
    <mergeCell ref="A8:F8"/>
  </mergeCells>
  <printOptions horizontalCentered="1"/>
  <pageMargins left="0.393055555555556" right="0.393055555555556" top="0.511805555555556" bottom="0.393055555555556" header="0" footer="0"/>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40</vt:i4>
      </vt:variant>
    </vt:vector>
  </HeadingPairs>
  <TitlesOfParts>
    <vt:vector size="40" baseType="lpstr">
      <vt:lpstr>01-2020全镇收入</vt:lpstr>
      <vt:lpstr>02-2020全镇支出</vt:lpstr>
      <vt:lpstr>03-2020公共平衡 </vt:lpstr>
      <vt:lpstr>说明-公共预算 (1)</vt:lpstr>
      <vt:lpstr>04-2020公共本级支出功能 </vt:lpstr>
      <vt:lpstr>05-2020公共线下 </vt:lpstr>
      <vt:lpstr>06-2020转移支付分地区</vt:lpstr>
      <vt:lpstr>07-2020转移支付分项目 </vt:lpstr>
      <vt:lpstr>8-2020基金平衡</vt:lpstr>
      <vt:lpstr>说明-基金预算（1）</vt:lpstr>
      <vt:lpstr>9-2020基金支出</vt:lpstr>
      <vt:lpstr>10-2020基金转移支付</vt:lpstr>
      <vt:lpstr>11-2020国资 </vt:lpstr>
      <vt:lpstr>说明-国资预算（1）</vt:lpstr>
      <vt:lpstr>12-2020社保执行</vt:lpstr>
      <vt:lpstr>说明-社保预算（1）</vt:lpstr>
      <vt:lpstr>13-2021公共平衡</vt:lpstr>
      <vt:lpstr>说明-公共预算（2）</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说明-基金预算 (2)</vt:lpstr>
      <vt:lpstr>21-2021基金支出</vt:lpstr>
      <vt:lpstr>22-2021基金转移支付</vt:lpstr>
      <vt:lpstr>23-2021国资</vt:lpstr>
      <vt:lpstr>说明-国资预算 (2)</vt:lpstr>
      <vt:lpstr>24-2021社保收入</vt:lpstr>
      <vt:lpstr>25-2021社保支出</vt:lpstr>
      <vt:lpstr>26-2021社保结余</vt:lpstr>
      <vt:lpstr>说明-社保预算 (2)</vt:lpstr>
      <vt:lpstr>27-2020债务限额、余额</vt:lpstr>
      <vt:lpstr>28-2020、2021一般债务余额</vt:lpstr>
      <vt:lpstr>29-2020、2021专项债务余额</vt:lpstr>
      <vt:lpstr>30-债务还本付息</vt:lpstr>
      <vt:lpstr>31-2021年提前下达</vt:lpstr>
      <vt:lpstr>32-2021新增债券安排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双石镇</cp:lastModifiedBy>
  <dcterms:created xsi:type="dcterms:W3CDTF">2006-09-13T11:21:00Z</dcterms:created>
  <cp:lastPrinted>2021-03-29T08:38:00Z</cp:lastPrinted>
  <dcterms:modified xsi:type="dcterms:W3CDTF">2021-04-26T03:44:58Z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y fmtid="{D5CDD505-2E9C-101B-9397-08002B2CF9AE}" pid="3" name="ICV">
    <vt:lpwstr>A915F6FF43394F09A0B9127D8C4FB622</vt:lpwstr>
  </property>
</Properties>
</file>