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76" activeTab="7"/>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s>
  <definedNames>
    <definedName name="_xlnm._FilterDatabase" localSheetId="3" hidden="1">'04-2019公共本级支出功能 '!$A$4:$Q$4</definedName>
    <definedName name="_xlnm._FilterDatabase" localSheetId="6" hidden="1">'07-2019转移支付分项目 '!$A$5:$A$14</definedName>
    <definedName name="_xlnm._FilterDatabase" localSheetId="13" hidden="1">'14-2020公共本级支出功能 '!$A$4:$B$4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'01-2019全镇收入'!$A$1:$C$23</definedName>
    <definedName name="_xlnm.Print_Area" localSheetId="1">'02-2019全镇支出'!$A$1:$C$17</definedName>
    <definedName name="_xlnm.Print_Area" localSheetId="2">'03-2019公共平衡 '!$A$1:$N$29</definedName>
    <definedName name="_xlnm.Print_Area" localSheetId="3">'04-2019公共本级支出功能 '!$A$1:$B$7</definedName>
    <definedName name="_xlnm.Print_Area" localSheetId="4">'05-2019公共线下 '!$A$1:$D$18</definedName>
    <definedName name="_xlnm.Print_Area" localSheetId="5">'06-2019转移支付分地区'!$A$1:$C$29</definedName>
    <definedName name="_xlnm.Print_Area" localSheetId="6">'07-2019转移支付分项目 '!$A$1:$C$23</definedName>
    <definedName name="_xlnm.Print_Area" localSheetId="10">'11-2019国资 '!$A$1:$N$24</definedName>
    <definedName name="_xlnm.Print_Area" localSheetId="11">'12-2019社保执行'!$A$1:$M$17</definedName>
    <definedName name="_xlnm.Print_Area" localSheetId="12">'13-2020公共平衡'!$A$1:$D$27</definedName>
    <definedName name="_xlnm.Print_Area" localSheetId="13">'14-2020公共本级支出功能 '!$A$1:$B$99</definedName>
    <definedName name="_xlnm.Print_Area" localSheetId="14">'15-2020公共基本和项目 '!$A$1:$D$21</definedName>
    <definedName name="_xlnm.Print_Area" localSheetId="15">'16-2020公共本级基本支出经济 '!$A$1:$B$26</definedName>
    <definedName name="_xlnm.Print_Area" localSheetId="16">'17-2020公共线下'!$A$1:$D$9</definedName>
    <definedName name="_xlnm.Print_Area" localSheetId="17">'18-2020转移支付分地区'!$A$1:$B$32</definedName>
    <definedName name="_xlnm.Print_Area" localSheetId="18">'19-2020转移支付分项目'!$A$1:$B$14</definedName>
    <definedName name="_xlnm.Print_Area" localSheetId="20">'21-2020基金支出'!$A$1:$B$12</definedName>
    <definedName name="_xlnm.Print_Area" localSheetId="28">'29-债务还本付息'!$A$1:$D$26</definedName>
    <definedName name="_xlnm.Print_Area" localSheetId="7">'8-2019基金平衡'!$A$1:$H$10</definedName>
    <definedName name="_xlnm.Print_Area" localSheetId="8">'9-2019基金支出'!$A$1:$B$10</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44525"/>
</workbook>
</file>

<file path=xl/sharedStrings.xml><?xml version="1.0" encoding="utf-8"?>
<sst xmlns="http://schemas.openxmlformats.org/spreadsheetml/2006/main" count="853" uniqueCount="563">
  <si>
    <t>表1</t>
  </si>
  <si>
    <t>2019年全镇财政预算收入执行表</t>
  </si>
  <si>
    <t>单位：万元</t>
  </si>
  <si>
    <t>收      入</t>
  </si>
  <si>
    <t>执行数</t>
  </si>
  <si>
    <t>增长%</t>
  </si>
  <si>
    <t>一、一般公共预算收入</t>
  </si>
  <si>
    <t xml:space="preserve">  税收收入</t>
  </si>
  <si>
    <t>　　增值税</t>
  </si>
  <si>
    <t>　　企业所得税</t>
  </si>
  <si>
    <t>　　个人所得税</t>
  </si>
  <si>
    <t>　　城市维护建设税</t>
  </si>
  <si>
    <t>　　房产税</t>
  </si>
  <si>
    <t>　　印花税</t>
  </si>
  <si>
    <t>　　城镇土地使用税</t>
  </si>
  <si>
    <t>　　土地增值税</t>
  </si>
  <si>
    <t>　　耕地占用税</t>
  </si>
  <si>
    <t>　　契税</t>
  </si>
  <si>
    <t xml:space="preserve">    环保税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</si>
  <si>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</si>
  <si>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</si>
  <si>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</si>
  <si>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</si>
  <si>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</si>
  <si>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</si>
  <si>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</si>
  <si>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2019年全镇财政预算支出执行表</t>
  </si>
  <si>
    <t>支出</t>
  </si>
  <si>
    <t>一、一般公共预算支出</t>
  </si>
  <si>
    <t>一般公共服务支出</t>
  </si>
  <si>
    <t>文化旅游体育与传媒支出</t>
  </si>
  <si>
    <t>社会保障和就业支出</t>
  </si>
  <si>
    <t>卫生健康支出</t>
  </si>
  <si>
    <t>节能环保支出</t>
  </si>
  <si>
    <t>城乡社区支出</t>
  </si>
  <si>
    <t>农林水支出</t>
  </si>
  <si>
    <t>交通运输支出</t>
  </si>
  <si>
    <t>商业服务业等支出</t>
  </si>
  <si>
    <t>住房保障支出</t>
  </si>
  <si>
    <t>灾害防治及应急管理支出</t>
  </si>
  <si>
    <t>二、政府性基金预算支出</t>
  </si>
  <si>
    <t>三、国有资本经营预算支出</t>
  </si>
  <si>
    <t>四、社会保险基金预算支出</t>
  </si>
  <si>
    <t>表3</t>
  </si>
  <si>
    <t>2019年镇级一般公共预算收支执行表</t>
  </si>
  <si>
    <t>2018年
完成数</t>
  </si>
  <si>
    <t>年初预算</t>
  </si>
  <si>
    <t>年度
预算数</t>
  </si>
  <si>
    <t>执行数
为年度
预算%</t>
  </si>
  <si>
    <t>执行数比
上年决算
数增长%</t>
  </si>
  <si>
    <t>支      出</t>
  </si>
  <si>
    <t>总  计</t>
  </si>
  <si>
    <t>本级收入合计</t>
  </si>
  <si>
    <t>本级支出合计</t>
  </si>
  <si>
    <t>一、税收收入</t>
  </si>
  <si>
    <t>一、一般公共服务支出</t>
  </si>
  <si>
    <t xml:space="preserve">    增值税</t>
  </si>
  <si>
    <t>二、国防支出</t>
  </si>
  <si>
    <t xml:space="preserve">    企业所得税</t>
  </si>
  <si>
    <t>三、文化旅游体育与传媒支出</t>
  </si>
  <si>
    <t xml:space="preserve">    个人所得税</t>
  </si>
  <si>
    <t>四、社会保障和就业支出</t>
  </si>
  <si>
    <t xml:space="preserve">    资源税</t>
  </si>
  <si>
    <t>五、卫生健康支出</t>
  </si>
  <si>
    <t xml:space="preserve">    城市维护建设税</t>
  </si>
  <si>
    <t>六、节能环保支出</t>
  </si>
  <si>
    <t xml:space="preserve">    房产税</t>
  </si>
  <si>
    <t>七、城乡社区支出</t>
  </si>
  <si>
    <t xml:space="preserve">    印花税</t>
  </si>
  <si>
    <t>八、农林水支出</t>
  </si>
  <si>
    <t xml:space="preserve">    城镇土地使用税</t>
  </si>
  <si>
    <t>九、交通运输支出</t>
  </si>
  <si>
    <t xml:space="preserve">    土地增值税</t>
  </si>
  <si>
    <t>十、资源勘探工业信息等支出</t>
  </si>
  <si>
    <t xml:space="preserve">    耕地占用税</t>
  </si>
  <si>
    <t>十一、商业服务业等支出</t>
  </si>
  <si>
    <t xml:space="preserve">    契税</t>
  </si>
  <si>
    <t>十二、自然资源海洋气象等支出</t>
  </si>
  <si>
    <t xml:space="preserve">    环境保护税</t>
  </si>
  <si>
    <t>十三、住房保障支出</t>
  </si>
  <si>
    <t>二、非税收入</t>
  </si>
  <si>
    <t>十四、灾害防治及应急管理支出</t>
  </si>
  <si>
    <t xml:space="preserve">    行政事业性收费收入</t>
  </si>
  <si>
    <t>十五、预备费</t>
  </si>
  <si>
    <t xml:space="preserve">    罚没收入</t>
  </si>
  <si>
    <t>十六、其他支出</t>
  </si>
  <si>
    <t xml:space="preserve">    国有资源(资产)有偿使用收入</t>
  </si>
  <si>
    <t xml:space="preserve">    其他收入</t>
  </si>
  <si>
    <t>转移性收入合计</t>
  </si>
  <si>
    <t>转移性支出合计</t>
  </si>
  <si>
    <t>一、上级补助收入</t>
  </si>
  <si>
    <t>一、上解上级支出</t>
  </si>
  <si>
    <t>二、调入预算稳定调节基金</t>
  </si>
  <si>
    <t>二、安排预算稳定调节基金</t>
  </si>
  <si>
    <t>三、上年结转</t>
  </si>
  <si>
    <t>三、结转下年</t>
  </si>
  <si>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</si>
  <si>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</si>
  <si>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2019年镇级一般公共预算本级支出执行表</t>
  </si>
  <si>
    <t>支        出</t>
  </si>
  <si>
    <r>
      <rPr>
        <sz val="14"/>
        <rFont val="黑体"/>
        <charset val="134"/>
      </rPr>
      <t>执行数</t>
    </r>
  </si>
  <si>
    <t xml:space="preserve">  一、一般公共服务支出</t>
  </si>
  <si>
    <t xml:space="preserve">    政府办公厅(室)及相关机构事务</t>
  </si>
  <si>
    <t xml:space="preserve">      行政运行</t>
  </si>
  <si>
    <t xml:space="preserve">      一般行政管理事务</t>
  </si>
  <si>
    <t xml:space="preserve">    财政事务</t>
  </si>
  <si>
    <t xml:space="preserve">    组织事务</t>
  </si>
  <si>
    <t xml:space="preserve">      其他组织事务支出</t>
  </si>
  <si>
    <t xml:space="preserve"> 二、文化旅游体育与传媒支出</t>
  </si>
  <si>
    <t xml:space="preserve">    文化和旅游</t>
  </si>
  <si>
    <t xml:space="preserve">      文化活动</t>
  </si>
  <si>
    <t xml:space="preserve">      群众文化</t>
  </si>
  <si>
    <t xml:space="preserve">      文化创作与保护</t>
  </si>
  <si>
    <t>三、社会保障和就业支出</t>
  </si>
  <si>
    <t xml:space="preserve">    人力资源和社会保障管理事务</t>
  </si>
  <si>
    <t xml:space="preserve">      社会保险经办机构</t>
  </si>
  <si>
    <t xml:space="preserve">    民政管理事务</t>
  </si>
  <si>
    <t xml:space="preserve">      基层政权和社区建设</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</si>
  <si>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</si>
  <si>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</si>
  <si>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</si>
  <si>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</si>
  <si>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</si>
  <si>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</si>
  <si>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</si>
  <si>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</si>
  <si>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</si>
  <si>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</si>
  <si>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</si>
  <si>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</si>
  <si>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</si>
  <si>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残疾人事业</t>
  </si>
  <si>
    <t xml:space="preserve">      残疾人生活和护理补贴</t>
  </si>
  <si>
    <t xml:space="preserve">    临时救助</t>
  </si>
  <si>
    <t xml:space="preserve">      临时救助支出</t>
  </si>
  <si>
    <t xml:space="preserve">    特困人员救助供养</t>
  </si>
  <si>
    <t xml:space="preserve">      农村特困人员救助供养支出</t>
  </si>
  <si>
    <t xml:space="preserve">      城市特困人员救助供养支出</t>
  </si>
  <si>
    <t xml:space="preserve">    其他生活救助</t>
  </si>
  <si>
    <t xml:space="preserve">      其他农村生活救助</t>
  </si>
  <si>
    <t xml:space="preserve">      其他城市生活救助</t>
  </si>
  <si>
    <t xml:space="preserve"> 四、卫生健康支出</t>
  </si>
  <si>
    <t xml:space="preserve">    卫生健康管理事务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</si>
  <si>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</si>
  <si>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</si>
  <si>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</si>
  <si>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</si>
  <si>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</si>
  <si>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</si>
  <si>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</si>
  <si>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五、节能环保支出</t>
  </si>
  <si>
    <t xml:space="preserve">    污染防治</t>
  </si>
  <si>
    <t xml:space="preserve">      水体</t>
  </si>
  <si>
    <t xml:space="preserve">      其他污染防治支出</t>
  </si>
  <si>
    <t xml:space="preserve">    污染减排</t>
  </si>
  <si>
    <t xml:space="preserve">       生态环境监测与信息</t>
  </si>
  <si>
    <t xml:space="preserve">  六、城乡社区支出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</si>
  <si>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</si>
  <si>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</si>
  <si>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</si>
  <si>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</si>
  <si>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</si>
  <si>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</si>
  <si>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</si>
  <si>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七、农林水支出</t>
  </si>
  <si>
    <t xml:space="preserve">    农业</t>
  </si>
  <si>
    <t xml:space="preserve">      事业运行</t>
  </si>
  <si>
    <t xml:space="preserve">      农业生产支持补贴</t>
  </si>
  <si>
    <t xml:space="preserve">    水利</t>
  </si>
  <si>
    <t xml:space="preserve">      其他水利支出</t>
  </si>
  <si>
    <t xml:space="preserve">    扶贫</t>
  </si>
  <si>
    <t xml:space="preserve">      其他扶贫支出</t>
  </si>
  <si>
    <t xml:space="preserve">    农村综合改革</t>
  </si>
  <si>
    <t xml:space="preserve">      对村级一事一议的补助</t>
  </si>
  <si>
    <t xml:space="preserve">     对村民委员会和村党支部的补助</t>
  </si>
  <si>
    <t xml:space="preserve">  八、交通运输支出</t>
  </si>
  <si>
    <t xml:space="preserve">    公路水路运输</t>
  </si>
  <si>
    <t xml:space="preserve">      公路养护</t>
  </si>
  <si>
    <t xml:space="preserve">    车辆购置税支出</t>
  </si>
  <si>
    <t xml:space="preserve">      车辆购置税用于农村公路建设支出</t>
  </si>
  <si>
    <t xml:space="preserve">  九、商业服务业等支出</t>
  </si>
  <si>
    <t xml:space="preserve">    其他商业服务业等支出</t>
  </si>
  <si>
    <t xml:space="preserve">      其他商业服务业等支出</t>
  </si>
  <si>
    <t xml:space="preserve">  十、住房保障支出</t>
  </si>
  <si>
    <t xml:space="preserve">    住房改革支出</t>
  </si>
  <si>
    <t xml:space="preserve">      住房公积金</t>
  </si>
  <si>
    <t xml:space="preserve"> 十一、灾害防治及应急管理支出</t>
  </si>
  <si>
    <t xml:space="preserve">    自然灾害防治</t>
  </si>
  <si>
    <t xml:space="preserve">      地质灾害防治</t>
  </si>
  <si>
    <t>注：本表详细反映2019年一般公共预算本级支出情况，按《预算法》要求细化到功能分类项级科目。</t>
  </si>
  <si>
    <t>表5</t>
  </si>
  <si>
    <t>2019年镇级一般公共预算转移支付收支执行表</t>
  </si>
  <si>
    <t>收        入</t>
  </si>
  <si>
    <t>上级补助收入</t>
  </si>
  <si>
    <t>补助地区支出</t>
  </si>
  <si>
    <t>一、一般性转移支付收入</t>
  </si>
  <si>
    <t>一、一般性转移支付支出</t>
  </si>
  <si>
    <t xml:space="preserve">       体制补助收入</t>
  </si>
  <si>
    <t xml:space="preserve">       固定数额补助</t>
  </si>
  <si>
    <t xml:space="preserve">       结算补助</t>
  </si>
  <si>
    <t>二、专项转移支付收入</t>
  </si>
  <si>
    <t>二、专项转移支付支出</t>
  </si>
  <si>
    <t xml:space="preserve">       一般公共服务</t>
  </si>
  <si>
    <t xml:space="preserve">       国防</t>
  </si>
  <si>
    <t xml:space="preserve">       社会保障和就业</t>
  </si>
  <si>
    <t xml:space="preserve">       卫生健康支出</t>
  </si>
  <si>
    <t xml:space="preserve">       节能环保</t>
  </si>
  <si>
    <t xml:space="preserve">       城乡社区</t>
  </si>
  <si>
    <t xml:space="preserve">       农林水</t>
  </si>
  <si>
    <t xml:space="preserve">       交通运输</t>
  </si>
  <si>
    <t xml:space="preserve">       灾害防治及应急管理</t>
  </si>
  <si>
    <t>注：本表详细反映2019年一般公共预算转移支付收入和转移支付支出情况。</t>
  </si>
  <si>
    <t>表6</t>
  </si>
  <si>
    <t xml:space="preserve">2019年镇级一般公共预算转移支付支出执行表 </t>
  </si>
  <si>
    <t>区      县</t>
  </si>
  <si>
    <t>预算数</t>
  </si>
  <si>
    <t>补助地区合计</t>
  </si>
  <si>
    <t>表7</t>
  </si>
  <si>
    <t>（分项目）</t>
  </si>
  <si>
    <t>一、一般性转移支付</t>
  </si>
  <si>
    <t>二、专项转移支付</t>
  </si>
  <si>
    <t>表8</t>
  </si>
  <si>
    <t>2019年镇级政府性基金预算收支执行表</t>
  </si>
  <si>
    <t xml:space="preserve"> </t>
  </si>
  <si>
    <t>一、国有土地使用权出让收入</t>
  </si>
  <si>
    <t>一、城乡社区支出</t>
  </si>
  <si>
    <t>二、彩票公益金收入</t>
  </si>
  <si>
    <t>二、其他支出</t>
  </si>
  <si>
    <t>一、结转下年</t>
  </si>
  <si>
    <t>注：1.本表直观反映2019年政府性基金预算收入与支出的平衡关系。
    2.收入总计（本级收入合计+转移性收入合计）=支出总计（本级支出合计+转移性支出合计）。</t>
  </si>
  <si>
    <t>表9</t>
  </si>
  <si>
    <t>2019年镇级政府性基金预算本级支出执行表</t>
  </si>
  <si>
    <t xml:space="preserve"> 一、城乡社区支出</t>
  </si>
  <si>
    <t xml:space="preserve">    国有土地使用权出让收入及对应专项债务收入安排的支出</t>
  </si>
  <si>
    <t xml:space="preserve">      征地和拆迁补偿支出</t>
  </si>
  <si>
    <t xml:space="preserve">      农村基础设施建设支出</t>
  </si>
  <si>
    <t xml:space="preserve">      其他国有土地使用权出让收入安排的支出</t>
  </si>
  <si>
    <t xml:space="preserve">  二、其他支出</t>
  </si>
  <si>
    <t xml:space="preserve">    彩票公益金安排的支出</t>
  </si>
  <si>
    <t xml:space="preserve">      用于社会福利的彩票公益金支出</t>
  </si>
  <si>
    <t>注：本表详细反映2019年政府性基金预算本级支出情况，按《预算法》要求细化到功能分类项级科目。</t>
  </si>
  <si>
    <t>表10</t>
  </si>
  <si>
    <t xml:space="preserve">2019年镇级政府性基金预算转移支付收支执行表 </t>
  </si>
  <si>
    <t>收       入</t>
  </si>
  <si>
    <t>国有土地使用权出让收入安排的补助</t>
  </si>
  <si>
    <t>国有土地使用权出让收入安排的支出</t>
  </si>
  <si>
    <t>彩票公益金补助</t>
  </si>
  <si>
    <t>彩票公益金安排的支出</t>
  </si>
  <si>
    <t>表11</t>
  </si>
  <si>
    <t>2019年镇级国有资本经营预算收支执行表</t>
  </si>
  <si>
    <t>2018年数据</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</si>
  <si>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</si>
  <si>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</si>
  <si>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</si>
  <si>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</si>
  <si>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</si>
  <si>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</si>
  <si>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</si>
  <si>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</si>
  <si>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</si>
  <si>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</si>
  <si>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</si>
  <si>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</si>
  <si>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</si>
  <si>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</si>
  <si>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</si>
  <si>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</si>
  <si>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</si>
  <si>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</si>
  <si>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</si>
  <si>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</si>
  <si>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</si>
  <si>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</si>
  <si>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2019年全镇社会保险基金预算收支执行表</t>
  </si>
  <si>
    <t>调整
预算数</t>
  </si>
  <si>
    <t>变动
预算数</t>
  </si>
  <si>
    <t>执行数
为变动
预算%</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</si>
  <si>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</si>
  <si>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</si>
  <si>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</si>
  <si>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</si>
  <si>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</si>
  <si>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</si>
  <si>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</si>
  <si>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</si>
  <si>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</si>
  <si>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</si>
  <si>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</si>
  <si>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</si>
  <si>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</si>
  <si>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</si>
  <si>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</si>
  <si>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</si>
  <si>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</si>
  <si>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</si>
  <si>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</si>
  <si>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2020年镇级一般公共预算收支预算表 </t>
  </si>
  <si>
    <t>十、住房保障支出</t>
  </si>
  <si>
    <t>十一、灾害防治及应急管理支出</t>
  </si>
  <si>
    <t>十二、预备费</t>
  </si>
  <si>
    <t>十三、其他支出</t>
  </si>
  <si>
    <t xml:space="preserve">    国有资源（资产）有偿使用收入</t>
  </si>
  <si>
    <t>二、动用预算稳定调节基金</t>
  </si>
  <si>
    <t>二、地方政府债务还本支出</t>
  </si>
  <si>
    <t>三、安排预算稳定调节基金</t>
  </si>
  <si>
    <t xml:space="preserve">注：1.本表直观反映2020年一般公共预算收入与支出的平衡关系。
    2.收入总计（本级收入合计+转移性收入合计）=支出总计（本级支出合计+转移性支出合计）。
   </t>
  </si>
  <si>
    <t>表14</t>
  </si>
  <si>
    <t xml:space="preserve">2020年镇级一般公共预算本级支出预算表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</si>
  <si>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</si>
  <si>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</si>
  <si>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行政运行</t>
  </si>
  <si>
    <t xml:space="preserve">    一般行政管理事务</t>
  </si>
  <si>
    <t xml:space="preserve">  政府办公厅（室）及相关机构事务</t>
  </si>
  <si>
    <t xml:space="preserve">    信访事务</t>
  </si>
  <si>
    <t xml:space="preserve">  财政事务</t>
  </si>
  <si>
    <t xml:space="preserve">  纪检监察事务</t>
  </si>
  <si>
    <t xml:space="preserve">  商贸事务</t>
  </si>
  <si>
    <t xml:space="preserve">    招商引资</t>
  </si>
  <si>
    <t xml:space="preserve">  党委办公厅（室）及相关机构事务</t>
  </si>
  <si>
    <t xml:space="preserve">  市场监督管理事务</t>
  </si>
  <si>
    <t xml:space="preserve">  其他市场监督管理事务</t>
  </si>
  <si>
    <t xml:space="preserve">  其他国防支出</t>
  </si>
  <si>
    <t xml:space="preserve">    其他国防支出</t>
  </si>
  <si>
    <t xml:space="preserve">  文化和旅游</t>
  </si>
  <si>
    <t xml:space="preserve">    文化活动</t>
  </si>
  <si>
    <t xml:space="preserve">    群众文化</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</si>
  <si>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</si>
  <si>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</si>
  <si>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</si>
  <si>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</si>
  <si>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</si>
  <si>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</si>
  <si>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</si>
  <si>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</si>
  <si>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</si>
  <si>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残疾人康复</t>
  </si>
  <si>
    <t xml:space="preserve">    残疾人生活和护理补贴</t>
  </si>
  <si>
    <t xml:space="preserve">  临时救助</t>
  </si>
  <si>
    <t xml:space="preserve">    临时救助支出</t>
  </si>
  <si>
    <t xml:space="preserve">  特困人员救助供养</t>
  </si>
  <si>
    <t xml:space="preserve">    城市特困人员救助供养支出</t>
  </si>
  <si>
    <t xml:space="preserve">  其他生活救助</t>
  </si>
  <si>
    <t xml:space="preserve">    其他城市生活救助</t>
  </si>
  <si>
    <t xml:space="preserve">  退役军人管理事务</t>
  </si>
  <si>
    <t xml:space="preserve">    事业运行</t>
  </si>
  <si>
    <t xml:space="preserve">  其他社会保障和就业支出</t>
  </si>
  <si>
    <t xml:space="preserve">    其他社会保障和就业支出</t>
  </si>
  <si>
    <t xml:space="preserve">  卫生健康管理事务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</si>
  <si>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</si>
  <si>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</si>
  <si>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</si>
  <si>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</si>
  <si>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</si>
  <si>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其他卫生健康支出</t>
  </si>
  <si>
    <t xml:space="preserve">    其他卫生健康支出</t>
  </si>
  <si>
    <t xml:space="preserve">  污染防治</t>
  </si>
  <si>
    <t xml:space="preserve">    其他污染防治支出</t>
  </si>
  <si>
    <t>十、城乡社区支出</t>
  </si>
  <si>
    <t xml:space="preserve">  城乡社区管理事务</t>
  </si>
  <si>
    <t xml:space="preserve">    城管执法</t>
  </si>
  <si>
    <t>城乡社区规划与管理</t>
  </si>
  <si>
    <t xml:space="preserve">    城乡社区规划与管理</t>
  </si>
  <si>
    <t xml:space="preserve">  城乡社区公共设施</t>
  </si>
  <si>
    <t xml:space="preserve">    小城镇基础设施建设</t>
  </si>
  <si>
    <t xml:space="preserve">  城乡社区环境卫生</t>
  </si>
  <si>
    <t xml:space="preserve">  其他城乡社区支出</t>
  </si>
  <si>
    <t>七、农林水支出</t>
  </si>
  <si>
    <t xml:space="preserve">  农业农村</t>
  </si>
  <si>
    <t xml:space="preserve">  水利</t>
  </si>
  <si>
    <t xml:space="preserve">    防汛</t>
  </si>
  <si>
    <t xml:space="preserve">    抗旱</t>
  </si>
  <si>
    <t xml:space="preserve">  农村综合改革</t>
  </si>
  <si>
    <t xml:space="preserve">    对村级一事一议的补助</t>
  </si>
  <si>
    <t xml:space="preserve">    对村民委员会和村党支部的补助</t>
  </si>
  <si>
    <t>八、交通运输支出</t>
  </si>
  <si>
    <t xml:space="preserve">  公路水路运输</t>
  </si>
  <si>
    <t xml:space="preserve">    公路养护</t>
  </si>
  <si>
    <t>九、住房保障支出</t>
  </si>
  <si>
    <t xml:space="preserve">  住房改革支出</t>
  </si>
  <si>
    <t xml:space="preserve">    住房公积金</t>
  </si>
  <si>
    <t>十、灾害防治及应急管理支出</t>
  </si>
  <si>
    <t xml:space="preserve">  应急管理事务</t>
  </si>
  <si>
    <t>十一、预备费</t>
  </si>
  <si>
    <t>十二、其他支出</t>
  </si>
  <si>
    <t xml:space="preserve">  其他支出</t>
  </si>
  <si>
    <t xml:space="preserve">    其他支出</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</si>
  <si>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</si>
  <si>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</si>
  <si>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</si>
  <si>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</si>
  <si>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</si>
  <si>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</si>
  <si>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</si>
  <si>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</si>
  <si>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国防支出</t>
  </si>
  <si>
    <t>预备费</t>
  </si>
  <si>
    <t>其他支出</t>
  </si>
  <si>
    <r>
      <rPr>
        <sz val="10"/>
        <rFont val="宋体"/>
        <charset val="134"/>
      </rPr>
      <t>注：在功能分类的基础上，为衔接表</t>
    </r>
    <r>
      <rPr>
        <sz val="10"/>
        <rFont val="Arial"/>
        <charset val="134"/>
      </rPr>
      <t>14</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</si>
  <si>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</si>
  <si>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2020年镇级一般公共预算本级基本支出预算表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</si>
  <si>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</si>
  <si>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</si>
  <si>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</si>
  <si>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</si>
  <si>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</si>
  <si>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</si>
  <si>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</si>
  <si>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</si>
  <si>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</si>
  <si>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</si>
  <si>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</si>
  <si>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</si>
  <si>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公务接待费</t>
  </si>
  <si>
    <t xml:space="preserve">    公务用车运行维护费</t>
  </si>
  <si>
    <t xml:space="preserve">    维修(护)费</t>
  </si>
  <si>
    <t xml:space="preserve">    其他商品和服务支出</t>
  </si>
  <si>
    <t>三、对事业单位经常性补助</t>
  </si>
  <si>
    <t xml:space="preserve">    工资福利支出</t>
  </si>
  <si>
    <t xml:space="preserve">    商品和服务支出</t>
  </si>
  <si>
    <t>四、对个人和家庭的补助</t>
  </si>
  <si>
    <t xml:space="preserve">    社会福利和救助</t>
  </si>
  <si>
    <t xml:space="preserve">    其他对个人和家庭的补助</t>
  </si>
  <si>
    <t>注：1.本表按照新的“政府预算支出经济分类科目” 将区本级基本支出细化到款级科目。 
    2.本表的本级基本支出合计数与表15的本级基本支出合计数相等。</t>
  </si>
  <si>
    <t>表17</t>
  </si>
  <si>
    <t xml:space="preserve">2020年镇级一般公共预算转移支付收支预算表 </t>
  </si>
  <si>
    <t xml:space="preserve">    体制补助</t>
  </si>
  <si>
    <t xml:space="preserve">    固定数额补助 </t>
  </si>
  <si>
    <t xml:space="preserve">注：本表详细反映2020年一般公共预算转移支付收入和转移支付支出情况。
    </t>
  </si>
  <si>
    <t>表18</t>
  </si>
  <si>
    <t xml:space="preserve">2020年镇级一般公共预算转移支付支出预算表 </t>
  </si>
  <si>
    <t>（分地区）</t>
  </si>
  <si>
    <t>注：本表直观反映预算安排中镇对地区的补助情况。按照《预算法》规定，转移支付应当分地区、分项目编制。</t>
  </si>
  <si>
    <t>表19</t>
  </si>
  <si>
    <t>注：本表直观反映年初镇对地区的转移支付分项目情况。</t>
  </si>
  <si>
    <t>表20</t>
  </si>
  <si>
    <t xml:space="preserve">2020年镇级政府性基金预算收支预算表 </t>
  </si>
  <si>
    <t>三、国有土地收益基金收入</t>
  </si>
  <si>
    <t>六、大中型水库库区基金收入</t>
  </si>
  <si>
    <t xml:space="preserve">    地方政府债券转贷支出（再融资）</t>
  </si>
  <si>
    <t>注：1.本表直观反映2020年政府性基金预算收入与支出的平衡关系。
    2.收入总计（本级收入合计+转移性收入合计）=支出总计（本级支出合计+转移性支出合计）。</t>
  </si>
  <si>
    <t>表21</t>
  </si>
  <si>
    <t xml:space="preserve">2020年镇级政府性基金预算本级支出预算表 </t>
  </si>
  <si>
    <t xml:space="preserve">  国有土地使用权出让收入安排的支出</t>
  </si>
  <si>
    <t xml:space="preserve">    其他国有土地使用权出让收入安排的支出</t>
  </si>
  <si>
    <t xml:space="preserve">  彩票公益金安排的支出</t>
  </si>
  <si>
    <t xml:space="preserve">    用于社会福利的彩票公益金支出</t>
  </si>
  <si>
    <t>注：本表详细反映2020年政府性基金预算本级支出安排情况，按《预算法》要求细化到功能分类项级科目。</t>
  </si>
  <si>
    <t>表22</t>
  </si>
  <si>
    <t xml:space="preserve">2020年镇级政府性基金预算转移支付收支预算表 </t>
  </si>
  <si>
    <t>基础设施建设和经济发展补助</t>
  </si>
  <si>
    <t>国有土地使用权出让收入补助</t>
  </si>
  <si>
    <t>三峡水库库区基金补助</t>
  </si>
  <si>
    <t>注：本表详细反映2020年政府性基金预算转移支付收入和转移支付支出情况。</t>
  </si>
  <si>
    <t>表23</t>
  </si>
  <si>
    <t xml:space="preserve">2020年镇级国有资本经营预算收支预算表 </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</si>
  <si>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</si>
  <si>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</si>
  <si>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</si>
  <si>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</si>
  <si>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</si>
  <si>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</si>
  <si>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</si>
  <si>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中央补助收入</t>
  </si>
  <si>
    <t xml:space="preserve">    调出资金</t>
  </si>
  <si>
    <t xml:space="preserve">   上年结转</t>
  </si>
  <si>
    <t>注：1.本表直观反映2020年国有资本经营预算收入与支出的平衡关系。
    2.收入总计（本级收入合计+转移性收入合计）=支出总计（本级支出合计+转移性支出合计）。</t>
  </si>
  <si>
    <t>表24</t>
  </si>
  <si>
    <t xml:space="preserve">2020年全区社会保险基金预算收支预算表 </t>
  </si>
  <si>
    <t>全镇收入合计</t>
  </si>
  <si>
    <t>全镇支出合计</t>
  </si>
  <si>
    <t>注：由于社会保险基金预算由重庆市级统筹，镇级没有收支数据。</t>
  </si>
  <si>
    <t>表25</t>
  </si>
  <si>
    <t>永川区本级2020年年初新增地方政府债券资金安排表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</si>
  <si>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</si>
  <si>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</si>
  <si>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</si>
  <si>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</si>
  <si>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</si>
  <si>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</si>
  <si>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</si>
  <si>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</si>
  <si>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表26</t>
  </si>
  <si>
    <t>永川区2019年地方政府债务限额及余额情况表</t>
  </si>
  <si>
    <t>地   区</t>
  </si>
  <si>
    <t>2019年债务限额</t>
  </si>
  <si>
    <t>2019年债务余额预计执行数</t>
  </si>
  <si>
    <t>一般债务</t>
  </si>
  <si>
    <t>专项债务</t>
  </si>
  <si>
    <t>公  式</t>
  </si>
  <si>
    <t>永川区</t>
  </si>
  <si>
    <t>注：1.本表反映上一年度本地区、本级及所属地区政府债务限额及余额预计执行数。</t>
  </si>
  <si>
    <t xml:space="preserve">    2.本表由县级以上地方各级财政部门在本级人民代表大会批准预算后二十日内公开。</t>
  </si>
  <si>
    <t>表27</t>
  </si>
  <si>
    <t>永川区2019年和2020年地方政府一般债务余额情况表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</si>
  <si>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</si>
  <si>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</si>
  <si>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</si>
  <si>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</si>
  <si>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</si>
  <si>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</si>
  <si>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</si>
  <si>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</si>
  <si>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</si>
  <si>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</si>
  <si>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</si>
  <si>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表28</t>
  </si>
  <si>
    <t>永川区2019年和2020年地方政府专项债务余额情况表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</si>
  <si>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</si>
  <si>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</si>
  <si>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</si>
  <si>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</si>
  <si>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</si>
  <si>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</si>
  <si>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</si>
  <si>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</si>
  <si>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</si>
  <si>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永川区地方政府债券发行及还本付息情况表</t>
  </si>
  <si>
    <t>公式</t>
  </si>
  <si>
    <t>本地区</t>
  </si>
  <si>
    <t>本级</t>
  </si>
  <si>
    <t>一、2019年发行预计执行数</t>
  </si>
  <si>
    <t>A=B+D</t>
  </si>
  <si>
    <t>（一）一般债券</t>
  </si>
  <si>
    <t>B</t>
  </si>
  <si>
    <t xml:space="preserve">   其中：再融资债券</t>
  </si>
  <si>
    <t>C</t>
  </si>
  <si>
    <t>（二）专项债券</t>
  </si>
  <si>
    <t>D</t>
  </si>
  <si>
    <t>E</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</si>
  <si>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</si>
  <si>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</si>
  <si>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</si>
  <si>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</si>
  <si>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</si>
  <si>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</si>
  <si>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</si>
  <si>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</si>
  <si>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</si>
  <si>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</si>
  <si>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</si>
  <si>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</si>
  <si>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</si>
  <si>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</si>
  <si>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</si>
  <si>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</si>
  <si>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</si>
  <si>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</si>
  <si>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</si>
  <si>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</si>
  <si>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</si>
  <si>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</si>
  <si>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</si>
  <si>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永川区2020年地方政府债务限额提前下达情况表</t>
  </si>
  <si>
    <t>项目</t>
  </si>
  <si>
    <t>下级</t>
  </si>
  <si>
    <t>一：2019年地方政府债务限额</t>
  </si>
  <si>
    <t>A=B+C</t>
  </si>
  <si>
    <t>其中： 一般债务限额</t>
  </si>
  <si>
    <t xml:space="preserve">       专项债务限额</t>
  </si>
  <si>
    <t>二：提前下达的2020年地方政府债务限额</t>
  </si>
  <si>
    <t>D=E+F</t>
  </si>
  <si>
    <t>F</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</si>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</sst>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0">
    <numFmt numFmtId="176" formatCode="0.0%"/>
    <numFmt numFmtId="177" formatCode="#,##0.000000"/>
    <numFmt numFmtId="42" formatCode="_ &quot;￥&quot;* #,##0_ ;_ &quot;￥&quot;* \-#,##0_ ;_ &quot;￥&quot;* &quot;-&quot;_ ;_ @_ "/>
    <numFmt numFmtId="178" formatCode="General;General;&quot;-&quot;"/>
    <numFmt numFmtId="179" formatCode="#,##0_ "/>
    <numFmt numFmtId="43" formatCode="_ * #,##0.00_ ;_ * \-#,##0.00_ ;_ * &quot;-&quot;??_ ;_ @_ "/>
    <numFmt numFmtId="180" formatCode="0_ "/>
    <numFmt numFmtId="44" formatCode="_ &quot;￥&quot;* #,##0.00_ ;_ &quot;￥&quot;* \-#,##0.00_ ;_ &quot;￥&quot;* &quot;-&quot;??_ ;_ @_ "/>
    <numFmt numFmtId="181" formatCode="#,##0.00_ "/>
    <numFmt numFmtId="182" formatCode="0.00_ "/>
    <numFmt numFmtId="41" formatCode="_ * #,##0_ ;_ * \-#,##0_ ;_ * &quot;-&quot;_ ;_ @_ "/>
    <numFmt numFmtId="183" formatCode="0_);[Red]\(0\)"/>
    <numFmt numFmtId="184" formatCode="_ * #,##0.0_ ;_ * \-#,##0.0_ ;_ * &quot;-&quot;??_ ;_ @_ "/>
    <numFmt numFmtId="185" formatCode="0;[Red]0"/>
    <numFmt numFmtId="186" formatCode="#,##0_);[Red]\(#,##0\)"/>
    <numFmt numFmtId="187" formatCode="0.0_ "/>
    <numFmt numFmtId="188" formatCode="#,##0.0_ "/>
    <numFmt numFmtId="189" formatCode="0.0_);[Red]\(0.0\)"/>
    <numFmt numFmtId="190" formatCode="0.00_);[Red]\(0.00\)"/>
    <numFmt numFmtId="191" formatCode="________@"/>
  </numFmts>
  <fonts count="9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14"/>
      <color theme="1"/>
      <name val="方正黑体_GBK"/>
      <charset val="134"/>
    </font>
    <font>
      <b/>
      <sz val="10"/>
      <name val="SimSun"/>
      <charset val="134"/>
    </font>
    <font>
      <sz val="10"/>
      <color indexed="8"/>
      <name val="宋体"/>
      <charset val="134"/>
      <scheme val="minor"/>
    </font>
    <font>
      <sz val="12"/>
      <name val="仿宋_GB2312"/>
      <charset val="134"/>
    </font>
    <font>
      <sz val="18"/>
      <color theme="1"/>
      <name val="方正小标宋_GBK"/>
      <charset val="134"/>
    </font>
    <font>
      <sz val="14"/>
      <name val="黑体"/>
      <charset val="134"/>
    </font>
    <font>
      <sz val="10"/>
      <color theme="1"/>
      <name val="宋体"/>
      <charset val="134"/>
      <scheme val="minor"/>
    </font>
    <font>
      <sz val="14"/>
      <color theme="1"/>
      <name val="黑体"/>
      <charset val="134"/>
    </font>
    <font>
      <b/>
      <sz val="12"/>
      <name val="宋体"/>
      <charset val="134"/>
      <scheme val="minor"/>
    </font>
    <font>
      <sz val="10"/>
      <name val="宋体"/>
      <charset val="134"/>
    </font>
    <font>
      <sz val="9"/>
      <color theme="1"/>
      <name val="宋体"/>
      <charset val="134"/>
      <scheme val="minor"/>
    </font>
    <font>
      <sz val="11"/>
      <name val="仿宋_GB2312"/>
      <charset val="134"/>
    </font>
    <font>
      <b/>
      <sz val="12"/>
      <name val="宋体"/>
      <charset val="134"/>
    </font>
    <font>
      <sz val="10"/>
      <name val="仿宋_GB2312"/>
      <charset val="134"/>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b/>
      <sz val="11"/>
      <name val="宋体"/>
      <charset val="134"/>
      <scheme val="minor"/>
    </font>
    <font>
      <b/>
      <sz val="12"/>
      <color indexed="8"/>
      <name val="宋体"/>
      <charset val="134"/>
    </font>
    <font>
      <sz val="12"/>
      <name val="黑体"/>
      <charset val="134"/>
    </font>
    <font>
      <sz val="12"/>
      <name val="宋体"/>
      <charset val="134"/>
    </font>
    <font>
      <sz val="10"/>
      <name val="Arial"/>
      <charset val="134"/>
    </font>
    <font>
      <b/>
      <sz val="10"/>
      <color indexed="8"/>
      <name val="宋体"/>
      <charset val="134"/>
    </font>
    <font>
      <sz val="9"/>
      <color indexed="8"/>
      <name val="宋体"/>
      <charset val="134"/>
    </font>
    <font>
      <sz val="18"/>
      <color indexed="8"/>
      <name val="方正黑体_GBK"/>
      <charset val="134"/>
    </font>
    <font>
      <b/>
      <sz val="11"/>
      <color theme="1"/>
      <name val="宋体"/>
      <charset val="134"/>
      <scheme val="minor"/>
    </font>
    <font>
      <sz val="11"/>
      <color theme="1"/>
      <name val="仿宋_GB2312"/>
      <charset val="134"/>
    </font>
    <font>
      <sz val="11"/>
      <color theme="1"/>
      <name val="黑体"/>
      <charset val="134"/>
    </font>
    <font>
      <b/>
      <sz val="12"/>
      <name val="仿宋_GB2312"/>
      <charset val="134"/>
    </font>
    <font>
      <b/>
      <sz val="10"/>
      <color theme="1"/>
      <name val="宋体"/>
      <charset val="134"/>
      <scheme val="minor"/>
    </font>
    <font>
      <sz val="18"/>
      <name val="方正小标宋_GBK"/>
      <charset val="134"/>
    </font>
    <font>
      <b/>
      <sz val="10"/>
      <name val="宋体"/>
      <charset val="134"/>
      <scheme val="minor"/>
    </font>
    <font>
      <b/>
      <sz val="10"/>
      <name val="宋体"/>
      <charset val="134"/>
    </font>
    <font>
      <b/>
      <sz val="12"/>
      <color theme="1"/>
      <name val="宋体"/>
      <charset val="134"/>
      <scheme val="minor"/>
    </font>
    <font>
      <sz val="11"/>
      <color theme="1"/>
      <name val="宋体"/>
      <charset val="134"/>
    </font>
    <font>
      <sz val="14"/>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4"/>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indexed="52"/>
      <name val="宋体"/>
      <charset val="134"/>
    </font>
    <font>
      <sz val="11"/>
      <color theme="1"/>
      <name val="宋体"/>
      <charset val="0"/>
      <scheme val="minor"/>
    </font>
    <font>
      <b/>
      <sz val="18"/>
      <color indexed="56"/>
      <name val="宋体"/>
      <charset val="134"/>
    </font>
    <font>
      <b/>
      <sz val="11"/>
      <color indexed="9"/>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i/>
      <sz val="11"/>
      <color indexed="23"/>
      <name val="宋体"/>
      <charset val="134"/>
    </font>
    <font>
      <sz val="11"/>
      <color indexed="60"/>
      <name val="宋体"/>
      <charset val="134"/>
    </font>
    <font>
      <sz val="11"/>
      <color indexed="17"/>
      <name val="宋体"/>
      <charset val="134"/>
    </font>
    <font>
      <sz val="11"/>
      <color indexed="8"/>
      <name val="宋体"/>
      <charset val="134"/>
    </font>
    <font>
      <sz val="11"/>
      <color indexed="10"/>
      <name val="宋体"/>
      <charset val="134"/>
    </font>
    <font>
      <b/>
      <sz val="15"/>
      <color indexed="56"/>
      <name val="宋体"/>
      <charset val="134"/>
    </font>
    <font>
      <b/>
      <sz val="11"/>
      <color indexed="8"/>
      <name val="宋体"/>
      <charset val="134"/>
    </font>
    <font>
      <sz val="11"/>
      <color indexed="52"/>
      <name val="宋体"/>
      <charset val="134"/>
    </font>
    <font>
      <b/>
      <sz val="11"/>
      <color indexed="56"/>
      <name val="宋体"/>
      <charset val="134"/>
    </font>
    <font>
      <sz val="11"/>
      <color indexed="62"/>
      <name val="宋体"/>
      <charset val="134"/>
    </font>
    <font>
      <b/>
      <sz val="13"/>
      <color indexed="56"/>
      <name val="宋体"/>
      <charset val="134"/>
    </font>
    <font>
      <b/>
      <sz val="11"/>
      <color indexed="63"/>
      <name val="宋体"/>
      <charset val="134"/>
    </font>
    <font>
      <sz val="11"/>
      <color indexed="20"/>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indexed="5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theme="6"/>
        <bgColor indexed="64"/>
      </patternFill>
    </fill>
    <fill>
      <patternFill patternType="solid">
        <fgColor theme="9"/>
        <bgColor indexed="64"/>
      </patternFill>
    </fill>
    <fill>
      <patternFill patternType="solid">
        <fgColor indexed="26"/>
        <bgColor indexed="64"/>
      </patternFill>
    </fill>
    <fill>
      <patternFill patternType="solid">
        <fgColor indexed="45"/>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5">
    <xf numFmtId="0" fontId="0" fillId="0" borderId="0">
      <alignment vertical="center"/>
    </xf>
    <xf numFmtId="42" fontId="0" fillId="0" borderId="0" applyFont="0" applyFill="0" applyBorder="0" applyAlignment="0" applyProtection="0">
      <alignment vertical="center"/>
    </xf>
    <xf numFmtId="0" fontId="77" fillId="17" borderId="0" applyNumberFormat="0" applyBorder="0" applyAlignment="0" applyProtection="0">
      <alignment vertical="center"/>
    </xf>
    <xf numFmtId="0" fontId="71"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7" fillId="15" borderId="0" applyNumberFormat="0" applyBorder="0" applyAlignment="0" applyProtection="0">
      <alignment vertical="center"/>
    </xf>
    <xf numFmtId="0" fontId="76" fillId="12" borderId="16" applyNumberFormat="0" applyAlignment="0" applyProtection="0">
      <alignment vertical="center"/>
    </xf>
    <xf numFmtId="0" fontId="64" fillId="4" borderId="0" applyNumberFormat="0" applyBorder="0" applyAlignment="0" applyProtection="0">
      <alignment vertical="center"/>
    </xf>
    <xf numFmtId="43"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5" fillId="26" borderId="0" applyNumberFormat="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9" fontId="35" fillId="0" borderId="0" applyFont="0" applyFill="0" applyBorder="0" applyAlignment="0" applyProtection="0"/>
    <xf numFmtId="0" fontId="0" fillId="6" borderId="11" applyNumberFormat="0" applyFont="0" applyAlignment="0" applyProtection="0">
      <alignment vertical="center"/>
    </xf>
    <xf numFmtId="0" fontId="35" fillId="0" borderId="0">
      <alignment vertical="center"/>
    </xf>
    <xf numFmtId="0" fontId="75" fillId="32" borderId="0" applyNumberFormat="0" applyBorder="0" applyAlignment="0" applyProtection="0">
      <alignment vertical="center"/>
    </xf>
    <xf numFmtId="0" fontId="6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10" applyNumberFormat="0" applyFill="0" applyAlignment="0" applyProtection="0">
      <alignment vertical="center"/>
    </xf>
    <xf numFmtId="0" fontId="74" fillId="0" borderId="10" applyNumberFormat="0" applyFill="0" applyAlignment="0" applyProtection="0">
      <alignment vertical="center"/>
    </xf>
    <xf numFmtId="0" fontId="75" fillId="23" borderId="0" applyNumberFormat="0" applyBorder="0" applyAlignment="0" applyProtection="0">
      <alignment vertical="center"/>
    </xf>
    <xf numFmtId="0" fontId="62" fillId="0" borderId="13" applyNumberFormat="0" applyFill="0" applyAlignment="0" applyProtection="0">
      <alignment vertical="center"/>
    </xf>
    <xf numFmtId="0" fontId="75" fillId="24" borderId="0" applyNumberFormat="0" applyBorder="0" applyAlignment="0" applyProtection="0">
      <alignment vertical="center"/>
    </xf>
    <xf numFmtId="0" fontId="65" fillId="5" borderId="9" applyNumberFormat="0" applyAlignment="0" applyProtection="0">
      <alignment vertical="center"/>
    </xf>
    <xf numFmtId="0" fontId="80" fillId="5" borderId="14" applyNumberFormat="0" applyAlignment="0" applyProtection="0">
      <alignment vertical="center"/>
    </xf>
    <xf numFmtId="0" fontId="73" fillId="9" borderId="15" applyNumberFormat="0" applyAlignment="0" applyProtection="0">
      <alignment vertical="center"/>
    </xf>
    <xf numFmtId="0" fontId="77" fillId="18" borderId="0" applyNumberFormat="0" applyBorder="0" applyAlignment="0" applyProtection="0">
      <alignment vertical="center"/>
    </xf>
    <xf numFmtId="0" fontId="75" fillId="10" borderId="0" applyNumberFormat="0" applyBorder="0" applyAlignment="0" applyProtection="0">
      <alignment vertical="center"/>
    </xf>
    <xf numFmtId="0" fontId="81" fillId="0" borderId="18" applyNumberFormat="0" applyFill="0" applyAlignment="0" applyProtection="0">
      <alignment vertical="center"/>
    </xf>
    <xf numFmtId="0" fontId="67" fillId="0" borderId="12" applyNumberFormat="0" applyFill="0" applyAlignment="0" applyProtection="0">
      <alignment vertical="center"/>
    </xf>
    <xf numFmtId="0" fontId="82" fillId="34" borderId="0" applyNumberFormat="0" applyBorder="0" applyAlignment="0" applyProtection="0">
      <alignment vertical="center"/>
    </xf>
    <xf numFmtId="0" fontId="70" fillId="7" borderId="0" applyNumberFormat="0" applyBorder="0" applyAlignment="0" applyProtection="0">
      <alignment vertical="center"/>
    </xf>
    <xf numFmtId="0" fontId="0" fillId="0" borderId="0">
      <alignment vertical="center"/>
    </xf>
    <xf numFmtId="0" fontId="88" fillId="0" borderId="19" applyNumberFormat="0" applyFill="0" applyAlignment="0" applyProtection="0">
      <alignment vertical="center"/>
    </xf>
    <xf numFmtId="0" fontId="77" fillId="21" borderId="0" applyNumberFormat="0" applyBorder="0" applyAlignment="0" applyProtection="0">
      <alignment vertical="center"/>
    </xf>
    <xf numFmtId="0" fontId="75" fillId="13" borderId="0" applyNumberFormat="0" applyBorder="0" applyAlignment="0" applyProtection="0">
      <alignment vertical="center"/>
    </xf>
    <xf numFmtId="0" fontId="35" fillId="0" borderId="0">
      <alignment vertical="center"/>
    </xf>
    <xf numFmtId="0" fontId="77" fillId="19" borderId="0" applyNumberFormat="0" applyBorder="0" applyAlignment="0" applyProtection="0">
      <alignment vertical="center"/>
    </xf>
    <xf numFmtId="0" fontId="77" fillId="30" borderId="0" applyNumberFormat="0" applyBorder="0" applyAlignment="0" applyProtection="0">
      <alignment vertical="center"/>
    </xf>
    <xf numFmtId="0" fontId="0" fillId="0" borderId="0">
      <alignment vertical="center"/>
    </xf>
    <xf numFmtId="0" fontId="77" fillId="22" borderId="0" applyNumberFormat="0" applyBorder="0" applyAlignment="0" applyProtection="0">
      <alignment vertical="center"/>
    </xf>
    <xf numFmtId="0" fontId="94" fillId="12" borderId="24" applyNumberFormat="0" applyAlignment="0" applyProtection="0">
      <alignment vertical="center"/>
    </xf>
    <xf numFmtId="0" fontId="77" fillId="28" borderId="0" applyNumberFormat="0" applyBorder="0" applyAlignment="0" applyProtection="0">
      <alignment vertical="center"/>
    </xf>
    <xf numFmtId="0" fontId="75" fillId="38" borderId="0" applyNumberFormat="0" applyBorder="0" applyAlignment="0" applyProtection="0">
      <alignment vertical="center"/>
    </xf>
    <xf numFmtId="41" fontId="35" fillId="0" borderId="0" applyFont="0" applyFill="0" applyBorder="0" applyAlignment="0" applyProtection="0"/>
    <xf numFmtId="0" fontId="75" fillId="14" borderId="0" applyNumberFormat="0" applyBorder="0" applyAlignment="0" applyProtection="0">
      <alignment vertical="center"/>
    </xf>
    <xf numFmtId="41" fontId="0" fillId="0" borderId="0" applyFont="0" applyFill="0" applyBorder="0" applyAlignment="0" applyProtection="0">
      <alignment vertical="center"/>
    </xf>
    <xf numFmtId="0" fontId="77" fillId="20" borderId="0" applyNumberFormat="0" applyBorder="0" applyAlignment="0" applyProtection="0">
      <alignment vertical="center"/>
    </xf>
    <xf numFmtId="0" fontId="77" fillId="31" borderId="0" applyNumberFormat="0" applyBorder="0" applyAlignment="0" applyProtection="0">
      <alignment vertical="center"/>
    </xf>
    <xf numFmtId="0" fontId="75" fillId="11" borderId="0" applyNumberFormat="0" applyBorder="0" applyAlignment="0" applyProtection="0">
      <alignment vertical="center"/>
    </xf>
    <xf numFmtId="41" fontId="35" fillId="0" borderId="0" applyFont="0" applyFill="0" applyBorder="0" applyAlignment="0" applyProtection="0"/>
    <xf numFmtId="0" fontId="0" fillId="0" borderId="0">
      <alignment vertical="center"/>
    </xf>
    <xf numFmtId="0" fontId="77" fillId="29" borderId="0" applyNumberFormat="0" applyBorder="0" applyAlignment="0" applyProtection="0">
      <alignment vertical="center"/>
    </xf>
    <xf numFmtId="0" fontId="75" fillId="33" borderId="0" applyNumberFormat="0" applyBorder="0" applyAlignment="0" applyProtection="0">
      <alignment vertical="center"/>
    </xf>
    <xf numFmtId="0" fontId="75" fillId="39" borderId="0" applyNumberFormat="0" applyBorder="0" applyAlignment="0" applyProtection="0">
      <alignment vertical="center"/>
    </xf>
    <xf numFmtId="41" fontId="35" fillId="0" borderId="0" applyFont="0" applyFill="0" applyBorder="0" applyAlignment="0" applyProtection="0"/>
    <xf numFmtId="0" fontId="0" fillId="0" borderId="0">
      <alignment vertical="center"/>
    </xf>
    <xf numFmtId="0" fontId="35" fillId="0" borderId="0">
      <alignment vertical="center"/>
    </xf>
    <xf numFmtId="0" fontId="84" fillId="35" borderId="0" applyNumberFormat="0" applyBorder="0" applyAlignment="0" applyProtection="0">
      <alignment vertical="center"/>
    </xf>
    <xf numFmtId="0" fontId="77" fillId="16" borderId="0" applyNumberFormat="0" applyBorder="0" applyAlignment="0" applyProtection="0">
      <alignment vertical="center"/>
    </xf>
    <xf numFmtId="0" fontId="75" fillId="25" borderId="0" applyNumberFormat="0" applyBorder="0" applyAlignment="0" applyProtection="0">
      <alignment vertical="center"/>
    </xf>
    <xf numFmtId="0" fontId="0" fillId="0" borderId="0">
      <alignment vertical="center"/>
    </xf>
    <xf numFmtId="0" fontId="35" fillId="0" borderId="0">
      <alignment vertical="center"/>
    </xf>
    <xf numFmtId="0" fontId="93" fillId="0" borderId="23" applyNumberFormat="0" applyFill="0" applyAlignment="0" applyProtection="0">
      <alignment vertical="center"/>
    </xf>
    <xf numFmtId="0" fontId="91" fillId="0" borderId="22" applyNumberFormat="0" applyFill="0" applyAlignment="0" applyProtection="0">
      <alignment vertical="center"/>
    </xf>
    <xf numFmtId="0" fontId="91" fillId="0" borderId="0" applyNumberFormat="0" applyFill="0" applyBorder="0" applyAlignment="0" applyProtection="0">
      <alignment vertical="center"/>
    </xf>
    <xf numFmtId="0" fontId="95" fillId="41"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6" fillId="0" borderId="0">
      <alignment vertical="center"/>
    </xf>
    <xf numFmtId="0" fontId="35" fillId="0" borderId="0"/>
    <xf numFmtId="0" fontId="35" fillId="0" borderId="0"/>
    <xf numFmtId="0" fontId="35" fillId="0" borderId="0"/>
    <xf numFmtId="0" fontId="92" fillId="37" borderId="16" applyNumberFormat="0" applyAlignment="0" applyProtection="0">
      <alignment vertical="center"/>
    </xf>
    <xf numFmtId="0" fontId="0" fillId="0" borderId="0">
      <alignment vertical="center"/>
    </xf>
    <xf numFmtId="0" fontId="3" fillId="0" borderId="0">
      <alignment vertical="center"/>
    </xf>
    <xf numFmtId="0" fontId="36" fillId="0" borderId="0"/>
    <xf numFmtId="0" fontId="35" fillId="0" borderId="0"/>
    <xf numFmtId="0" fontId="35" fillId="0" borderId="0">
      <alignment vertical="center"/>
    </xf>
    <xf numFmtId="0" fontId="35" fillId="0" borderId="0">
      <alignment vertical="center"/>
    </xf>
    <xf numFmtId="0" fontId="35" fillId="0" borderId="0"/>
    <xf numFmtId="0" fontId="0" fillId="0" borderId="0">
      <alignment vertical="center"/>
    </xf>
    <xf numFmtId="0" fontId="35" fillId="0" borderId="0"/>
    <xf numFmtId="0" fontId="35" fillId="0" borderId="0"/>
    <xf numFmtId="0" fontId="0" fillId="0" borderId="0">
      <alignment vertical="center"/>
    </xf>
    <xf numFmtId="0" fontId="35" fillId="0" borderId="0"/>
    <xf numFmtId="0" fontId="0" fillId="0" borderId="0">
      <alignment vertical="center"/>
    </xf>
    <xf numFmtId="0" fontId="20" fillId="0" borderId="0"/>
    <xf numFmtId="0" fontId="35" fillId="40" borderId="25" applyNumberFormat="0" applyFont="0" applyAlignment="0" applyProtection="0">
      <alignment vertical="center"/>
    </xf>
    <xf numFmtId="0" fontId="3" fillId="0" borderId="0">
      <alignment vertical="center"/>
    </xf>
    <xf numFmtId="0" fontId="3" fillId="0" borderId="0">
      <alignment vertical="center"/>
    </xf>
    <xf numFmtId="0" fontId="36" fillId="0" borderId="0"/>
    <xf numFmtId="0" fontId="85" fillId="36" borderId="0" applyNumberFormat="0" applyBorder="0" applyAlignment="0" applyProtection="0">
      <alignment vertical="center"/>
    </xf>
    <xf numFmtId="0" fontId="89" fillId="0" borderId="20" applyNumberFormat="0" applyFill="0" applyAlignment="0" applyProtection="0">
      <alignment vertical="center"/>
    </xf>
    <xf numFmtId="0" fontId="79" fillId="27" borderId="17" applyNumberFormat="0" applyAlignment="0" applyProtection="0">
      <alignment vertical="center"/>
    </xf>
    <xf numFmtId="0" fontId="83"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0" fillId="0" borderId="21" applyNumberFormat="0" applyFill="0" applyAlignment="0" applyProtection="0">
      <alignment vertical="center"/>
    </xf>
    <xf numFmtId="43" fontId="0" fillId="0" borderId="0" applyFont="0" applyFill="0" applyBorder="0" applyAlignment="0" applyProtection="0">
      <alignment vertic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alignment vertical="center"/>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alignment vertical="center"/>
    </xf>
    <xf numFmtId="0" fontId="36" fillId="0" borderId="0"/>
  </cellStyleXfs>
  <cellXfs count="439">
    <xf numFmtId="0" fontId="0" fillId="0" borderId="0" xfId="0">
      <alignment vertical="center"/>
    </xf>
    <xf numFmtId="0" fontId="1" fillId="0" borderId="0" xfId="81" applyFont="1">
      <alignment vertical="center"/>
    </xf>
    <xf numFmtId="0" fontId="2" fillId="0" borderId="0" xfId="81" applyFont="1">
      <alignment vertical="center"/>
    </xf>
    <xf numFmtId="0" fontId="3" fillId="0" borderId="0" xfId="81">
      <alignment vertical="center"/>
    </xf>
    <xf numFmtId="0" fontId="4" fillId="0" borderId="0" xfId="81" applyFont="1" applyBorder="1" applyAlignment="1">
      <alignment horizontal="left" vertical="center" wrapText="1"/>
    </xf>
    <xf numFmtId="0" fontId="5" fillId="0" borderId="0" xfId="81" applyFont="1" applyBorder="1" applyAlignment="1">
      <alignment horizontal="left" vertical="center" wrapText="1"/>
    </xf>
    <xf numFmtId="0" fontId="6" fillId="0" borderId="0" xfId="81" applyFont="1" applyBorder="1" applyAlignment="1">
      <alignment horizontal="center" vertical="center" wrapText="1"/>
    </xf>
    <xf numFmtId="0" fontId="7" fillId="0" borderId="0" xfId="81" applyFont="1" applyBorder="1" applyAlignment="1">
      <alignment horizontal="right" vertical="center" wrapText="1"/>
    </xf>
    <xf numFmtId="0" fontId="8" fillId="0" borderId="1" xfId="81" applyFont="1" applyBorder="1" applyAlignment="1">
      <alignment horizontal="center" vertical="center" wrapText="1"/>
    </xf>
    <xf numFmtId="184" fontId="8" fillId="0" borderId="1" xfId="9" applyNumberFormat="1" applyFont="1" applyBorder="1" applyAlignment="1">
      <alignment horizontal="center" vertical="center" wrapText="1"/>
    </xf>
    <xf numFmtId="0" fontId="9" fillId="0" borderId="1" xfId="81" applyFont="1" applyBorder="1" applyAlignment="1">
      <alignment vertical="center" wrapText="1"/>
    </xf>
    <xf numFmtId="0" fontId="9" fillId="0" borderId="1" xfId="81" applyFont="1" applyBorder="1" applyAlignment="1">
      <alignment horizontal="center" vertical="center" wrapText="1"/>
    </xf>
    <xf numFmtId="184" fontId="9" fillId="0" borderId="1" xfId="9" applyNumberFormat="1" applyFont="1" applyBorder="1" applyAlignment="1">
      <alignment vertical="center" wrapText="1"/>
    </xf>
    <xf numFmtId="0" fontId="7" fillId="0" borderId="0" xfId="81" applyFont="1" applyBorder="1" applyAlignment="1">
      <alignment vertical="center" wrapText="1"/>
    </xf>
    <xf numFmtId="0" fontId="1" fillId="0" borderId="0" xfId="96" applyFont="1">
      <alignment vertical="center"/>
    </xf>
    <xf numFmtId="0" fontId="2" fillId="0" borderId="0" xfId="96" applyFont="1">
      <alignment vertical="center"/>
    </xf>
    <xf numFmtId="0" fontId="3" fillId="0" borderId="0" xfId="96">
      <alignment vertical="center"/>
    </xf>
    <xf numFmtId="0" fontId="4" fillId="0" borderId="0" xfId="96" applyFont="1" applyBorder="1" applyAlignment="1">
      <alignment horizontal="left" vertical="center" wrapText="1"/>
    </xf>
    <xf numFmtId="0" fontId="6" fillId="0" borderId="0" xfId="96" applyFont="1" applyBorder="1" applyAlignment="1">
      <alignment horizontal="center" vertical="center" wrapText="1"/>
    </xf>
    <xf numFmtId="0" fontId="7" fillId="0" borderId="0" xfId="96" applyFont="1" applyBorder="1" applyAlignment="1">
      <alignment horizontal="right" vertical="center" wrapText="1"/>
    </xf>
    <xf numFmtId="0" fontId="8" fillId="0" borderId="1" xfId="96" applyFont="1" applyBorder="1" applyAlignment="1">
      <alignment horizontal="center" vertical="center" wrapText="1"/>
    </xf>
    <xf numFmtId="0" fontId="9" fillId="0" borderId="1" xfId="96" applyFont="1" applyBorder="1" applyAlignment="1">
      <alignment horizontal="left" vertical="center" wrapText="1"/>
    </xf>
    <xf numFmtId="0" fontId="9" fillId="0" borderId="1" xfId="96" applyFont="1" applyBorder="1" applyAlignment="1">
      <alignment horizontal="center" vertical="center" wrapText="1"/>
    </xf>
    <xf numFmtId="184" fontId="9" fillId="0" borderId="1" xfId="9" applyNumberFormat="1" applyFont="1" applyBorder="1" applyAlignment="1">
      <alignment horizontal="center" vertical="center" wrapText="1"/>
    </xf>
    <xf numFmtId="184" fontId="9" fillId="0" borderId="1" xfId="9" applyNumberFormat="1" applyFont="1" applyBorder="1" applyAlignment="1">
      <alignment horizontal="right" vertical="center" wrapText="1"/>
    </xf>
    <xf numFmtId="0" fontId="7" fillId="0" borderId="0" xfId="96" applyFont="1" applyBorder="1" applyAlignment="1">
      <alignment vertical="center" wrapText="1"/>
    </xf>
    <xf numFmtId="0" fontId="4" fillId="0" borderId="0" xfId="96" applyFont="1" applyBorder="1" applyAlignment="1">
      <alignment vertical="center" wrapText="1"/>
    </xf>
    <xf numFmtId="0" fontId="9" fillId="0" borderId="1" xfId="96" applyFont="1" applyBorder="1" applyAlignment="1">
      <alignment vertical="center" wrapText="1"/>
    </xf>
    <xf numFmtId="0" fontId="10" fillId="0" borderId="0" xfId="96" applyFont="1">
      <alignment vertical="center"/>
    </xf>
    <xf numFmtId="0" fontId="11" fillId="0" borderId="0" xfId="72" applyFont="1" applyFill="1" applyAlignment="1">
      <alignment horizontal="left" vertical="center"/>
    </xf>
    <xf numFmtId="0" fontId="12" fillId="0" borderId="1" xfId="96" applyFont="1" applyBorder="1" applyAlignment="1">
      <alignment horizontal="center" vertical="center" wrapText="1"/>
    </xf>
    <xf numFmtId="0" fontId="12" fillId="0" borderId="1" xfId="96" applyFont="1" applyBorder="1" applyAlignment="1">
      <alignment vertical="center" wrapText="1"/>
    </xf>
    <xf numFmtId="0" fontId="13" fillId="0" borderId="1" xfId="96" applyFont="1" applyBorder="1" applyAlignment="1">
      <alignment horizontal="left" vertical="center" indent="1"/>
    </xf>
    <xf numFmtId="0" fontId="13" fillId="0" borderId="1" xfId="0" applyFont="1" applyBorder="1">
      <alignment vertical="center"/>
    </xf>
    <xf numFmtId="0" fontId="7" fillId="0" borderId="2" xfId="96" applyFont="1" applyBorder="1" applyAlignment="1">
      <alignment vertical="center" wrapText="1"/>
    </xf>
    <xf numFmtId="0" fontId="1" fillId="0" borderId="0" xfId="95" applyFont="1">
      <alignment vertical="center"/>
    </xf>
    <xf numFmtId="0" fontId="2" fillId="0" borderId="0" xfId="95" applyFont="1">
      <alignment vertical="center"/>
    </xf>
    <xf numFmtId="0" fontId="3" fillId="0" borderId="0" xfId="95">
      <alignment vertical="center"/>
    </xf>
    <xf numFmtId="0" fontId="6" fillId="0" borderId="0" xfId="95" applyFont="1" applyBorder="1" applyAlignment="1">
      <alignment horizontal="center" vertical="center" wrapText="1"/>
    </xf>
    <xf numFmtId="0" fontId="7" fillId="0" borderId="0" xfId="95" applyFont="1" applyBorder="1" applyAlignment="1">
      <alignment horizontal="right" vertical="center" wrapText="1"/>
    </xf>
    <xf numFmtId="0" fontId="8" fillId="0" borderId="1" xfId="95" applyFont="1" applyBorder="1" applyAlignment="1">
      <alignment horizontal="center" vertical="center" wrapText="1"/>
    </xf>
    <xf numFmtId="0" fontId="9" fillId="0" borderId="1" xfId="95" applyFont="1" applyBorder="1" applyAlignment="1">
      <alignment horizontal="center" vertical="center" wrapText="1"/>
    </xf>
    <xf numFmtId="0" fontId="9" fillId="0" borderId="1" xfId="95" applyFont="1" applyBorder="1" applyAlignment="1">
      <alignment horizontal="left" vertical="center" wrapText="1"/>
    </xf>
    <xf numFmtId="0" fontId="9" fillId="0" borderId="1" xfId="95" applyFont="1" applyBorder="1" applyAlignment="1">
      <alignment vertical="center" wrapText="1"/>
    </xf>
    <xf numFmtId="177" fontId="9" fillId="0" borderId="1" xfId="95" applyNumberFormat="1" applyFont="1" applyBorder="1" applyAlignment="1">
      <alignment vertical="center" wrapText="1"/>
    </xf>
    <xf numFmtId="0" fontId="7" fillId="0" borderId="0" xfId="95" applyFont="1" applyBorder="1" applyAlignment="1">
      <alignment vertical="center" wrapText="1"/>
    </xf>
    <xf numFmtId="0" fontId="14" fillId="0" borderId="0" xfId="84" applyFont="1" applyFill="1" applyAlignment="1">
      <alignment vertical="center"/>
    </xf>
    <xf numFmtId="0" fontId="14" fillId="0" borderId="0" xfId="84" applyFont="1" applyFill="1">
      <alignment vertical="center"/>
    </xf>
    <xf numFmtId="0" fontId="14" fillId="0" borderId="0" xfId="44" applyFont="1" applyFill="1" applyAlignment="1"/>
    <xf numFmtId="0" fontId="15" fillId="2" borderId="0" xfId="72" applyFont="1" applyFill="1" applyAlignment="1">
      <alignment horizontal="center" vertical="center"/>
    </xf>
    <xf numFmtId="0" fontId="16" fillId="2" borderId="0" xfId="62" applyFont="1" applyFill="1" applyBorder="1" applyAlignment="1">
      <alignment horizontal="center" vertical="center"/>
    </xf>
    <xf numFmtId="0" fontId="16" fillId="2" borderId="3" xfId="62" applyFont="1" applyFill="1" applyBorder="1" applyAlignment="1">
      <alignment vertical="center"/>
    </xf>
    <xf numFmtId="0" fontId="17" fillId="2" borderId="0" xfId="72" applyFont="1" applyFill="1" applyBorder="1" applyAlignment="1">
      <alignment horizontal="right" vertical="center"/>
    </xf>
    <xf numFmtId="0" fontId="16" fillId="2" borderId="1" xfId="86" applyFont="1" applyFill="1" applyBorder="1" applyAlignment="1">
      <alignment horizontal="center" vertical="center"/>
    </xf>
    <xf numFmtId="183" fontId="16" fillId="2" borderId="1" xfId="86" applyNumberFormat="1" applyFont="1" applyFill="1" applyBorder="1" applyAlignment="1">
      <alignment horizontal="center" vertical="center"/>
    </xf>
    <xf numFmtId="0" fontId="18" fillId="2" borderId="1" xfId="86" applyFont="1" applyFill="1" applyBorder="1" applyAlignment="1">
      <alignment horizontal="center" vertical="center"/>
    </xf>
    <xf numFmtId="180" fontId="19" fillId="2" borderId="1" xfId="0" applyNumberFormat="1" applyFont="1" applyFill="1" applyBorder="1" applyAlignment="1" applyProtection="1">
      <alignment vertical="center"/>
    </xf>
    <xf numFmtId="0" fontId="18" fillId="2" borderId="1" xfId="62" applyFont="1" applyFill="1" applyBorder="1" applyAlignment="1">
      <alignment horizontal="left" vertical="center"/>
    </xf>
    <xf numFmtId="183" fontId="17" fillId="2" borderId="1" xfId="72" applyNumberFormat="1" applyFont="1" applyFill="1" applyBorder="1">
      <alignment vertical="center"/>
    </xf>
    <xf numFmtId="180" fontId="20" fillId="2" borderId="1" xfId="0" applyNumberFormat="1" applyFont="1" applyFill="1" applyBorder="1" applyAlignment="1" applyProtection="1">
      <alignment vertical="center"/>
    </xf>
    <xf numFmtId="183" fontId="17" fillId="2" borderId="1" xfId="72" applyNumberFormat="1" applyFont="1" applyFill="1" applyBorder="1" applyAlignment="1">
      <alignment horizontal="left" vertical="center" indent="1"/>
    </xf>
    <xf numFmtId="183" fontId="21" fillId="2" borderId="1" xfId="72" applyNumberFormat="1" applyFont="1" applyFill="1" applyBorder="1" applyAlignment="1">
      <alignment horizontal="left" vertical="center" indent="1"/>
    </xf>
    <xf numFmtId="183" fontId="0" fillId="0" borderId="1" xfId="72" applyNumberFormat="1" applyFont="1" applyFill="1" applyBorder="1">
      <alignment vertical="center"/>
    </xf>
    <xf numFmtId="0" fontId="17" fillId="0" borderId="1" xfId="72" applyFont="1" applyFill="1" applyBorder="1">
      <alignment vertical="center"/>
    </xf>
    <xf numFmtId="0" fontId="14" fillId="0" borderId="1" xfId="84" applyFont="1" applyFill="1" applyBorder="1" applyAlignment="1">
      <alignment horizontal="center" vertical="center"/>
    </xf>
    <xf numFmtId="185" fontId="22" fillId="0" borderId="1" xfId="84" applyNumberFormat="1" applyFont="1" applyFill="1" applyBorder="1" applyAlignment="1">
      <alignment horizontal="center" vertical="center"/>
    </xf>
    <xf numFmtId="0" fontId="16" fillId="0" borderId="1" xfId="62" applyFont="1" applyFill="1" applyBorder="1" applyAlignment="1">
      <alignment horizontal="left" vertical="center"/>
    </xf>
    <xf numFmtId="180" fontId="19" fillId="0" borderId="1" xfId="0" applyNumberFormat="1" applyFont="1" applyFill="1" applyBorder="1" applyAlignment="1" applyProtection="1">
      <alignment vertical="center"/>
    </xf>
    <xf numFmtId="0" fontId="0" fillId="0" borderId="0" xfId="87" applyFill="1" applyAlignment="1">
      <alignment horizontal="left" vertical="center" wrapText="1"/>
    </xf>
    <xf numFmtId="0" fontId="0" fillId="0" borderId="0" xfId="44" applyFill="1" applyAlignment="1"/>
    <xf numFmtId="183" fontId="0" fillId="0" borderId="0" xfId="44" applyNumberFormat="1" applyFill="1" applyAlignment="1">
      <alignment horizontal="center" vertical="center"/>
    </xf>
    <xf numFmtId="186" fontId="0" fillId="0" borderId="0" xfId="44" applyNumberFormat="1" applyFill="1" applyAlignment="1"/>
    <xf numFmtId="183" fontId="0" fillId="0" borderId="0" xfId="44" applyNumberFormat="1" applyFill="1" applyAlignment="1"/>
    <xf numFmtId="0" fontId="11" fillId="2" borderId="0" xfId="72" applyFont="1" applyFill="1" applyAlignment="1">
      <alignment horizontal="left" vertical="center"/>
    </xf>
    <xf numFmtId="186" fontId="0" fillId="2" borderId="0" xfId="44" applyNumberFormat="1" applyFill="1" applyAlignment="1"/>
    <xf numFmtId="183" fontId="0" fillId="2" borderId="0" xfId="44" applyNumberFormat="1" applyFill="1" applyAlignment="1"/>
    <xf numFmtId="0" fontId="0" fillId="2" borderId="0" xfId="44" applyFill="1" applyBorder="1">
      <alignment vertical="center"/>
    </xf>
    <xf numFmtId="183" fontId="22" fillId="2" borderId="0" xfId="44" applyNumberFormat="1" applyFont="1" applyFill="1" applyAlignment="1">
      <alignment horizontal="center" vertical="center"/>
    </xf>
    <xf numFmtId="186" fontId="14" fillId="2" borderId="0" xfId="44" applyNumberFormat="1" applyFont="1" applyFill="1" applyAlignment="1"/>
    <xf numFmtId="0" fontId="17" fillId="2" borderId="0" xfId="44" applyFont="1" applyFill="1" applyBorder="1" applyAlignment="1">
      <alignment horizontal="right" vertical="center"/>
    </xf>
    <xf numFmtId="180" fontId="23" fillId="2" borderId="1" xfId="0" applyNumberFormat="1" applyFont="1" applyFill="1" applyBorder="1" applyAlignment="1" applyProtection="1">
      <alignment vertical="center"/>
    </xf>
    <xf numFmtId="0" fontId="16" fillId="2" borderId="1" xfId="44" applyFont="1" applyFill="1" applyBorder="1" applyAlignment="1">
      <alignment vertical="center"/>
    </xf>
    <xf numFmtId="186" fontId="16" fillId="2" borderId="1" xfId="44" applyNumberFormat="1" applyFont="1" applyFill="1" applyBorder="1" applyAlignment="1">
      <alignment vertical="center"/>
    </xf>
    <xf numFmtId="3" fontId="20" fillId="2" borderId="1" xfId="0" applyNumberFormat="1" applyFont="1" applyFill="1" applyBorder="1" applyAlignment="1" applyProtection="1">
      <alignment vertical="center"/>
    </xf>
    <xf numFmtId="180" fontId="14" fillId="0" borderId="0" xfId="44" applyNumberFormat="1" applyFont="1" applyFill="1" applyAlignment="1"/>
    <xf numFmtId="3" fontId="20" fillId="2" borderId="1" xfId="0" applyNumberFormat="1" applyFont="1" applyFill="1" applyBorder="1" applyAlignment="1" applyProtection="1">
      <alignment horizontal="left" vertical="center" wrapText="1" indent="1"/>
    </xf>
    <xf numFmtId="0" fontId="17" fillId="2" borderId="1" xfId="44" applyFont="1" applyFill="1" applyBorder="1" applyAlignment="1">
      <alignment vertical="center"/>
    </xf>
    <xf numFmtId="183" fontId="22" fillId="2" borderId="1" xfId="74" applyNumberFormat="1" applyFont="1" applyFill="1" applyBorder="1" applyAlignment="1">
      <alignment horizontal="right" vertical="center"/>
    </xf>
    <xf numFmtId="0" fontId="14" fillId="0" borderId="0" xfId="44" applyFont="1" applyFill="1" applyBorder="1" applyAlignment="1"/>
    <xf numFmtId="0" fontId="24" fillId="2" borderId="1" xfId="44" applyFont="1" applyFill="1" applyBorder="1" applyAlignment="1">
      <alignment vertical="center"/>
    </xf>
    <xf numFmtId="0" fontId="24" fillId="2" borderId="4" xfId="44" applyFont="1" applyFill="1" applyBorder="1" applyAlignment="1">
      <alignment vertical="center"/>
    </xf>
    <xf numFmtId="183" fontId="22" fillId="2" borderId="4" xfId="74" applyNumberFormat="1" applyFont="1" applyFill="1" applyBorder="1" applyAlignment="1">
      <alignment horizontal="right" vertical="center"/>
    </xf>
    <xf numFmtId="0" fontId="17" fillId="2" borderId="4" xfId="44" applyFont="1" applyFill="1" applyBorder="1" applyAlignment="1"/>
    <xf numFmtId="183" fontId="0" fillId="2" borderId="4" xfId="44" applyNumberFormat="1" applyFont="1" applyFill="1" applyBorder="1" applyAlignment="1">
      <alignment horizontal="right" vertical="center"/>
    </xf>
    <xf numFmtId="0" fontId="17" fillId="2" borderId="1" xfId="44" applyFont="1" applyFill="1" applyBorder="1" applyAlignment="1"/>
    <xf numFmtId="183" fontId="0" fillId="2" borderId="1" xfId="44" applyNumberFormat="1" applyFont="1" applyFill="1" applyBorder="1" applyAlignment="1">
      <alignment horizontal="right" vertical="center"/>
    </xf>
    <xf numFmtId="0" fontId="24" fillId="2" borderId="1" xfId="44" applyFont="1" applyFill="1" applyBorder="1" applyAlignment="1"/>
    <xf numFmtId="0" fontId="16" fillId="2" borderId="1" xfId="0" applyFont="1" applyFill="1" applyBorder="1" applyAlignment="1">
      <alignment horizontal="left" vertical="center"/>
    </xf>
    <xf numFmtId="183" fontId="19" fillId="2" borderId="1" xfId="0" applyNumberFormat="1" applyFont="1" applyFill="1" applyBorder="1" applyAlignment="1">
      <alignment horizontal="right" vertical="center"/>
    </xf>
    <xf numFmtId="183" fontId="14" fillId="0" borderId="0" xfId="44" applyNumberFormat="1" applyFont="1" applyFill="1" applyAlignment="1"/>
    <xf numFmtId="0" fontId="0" fillId="2" borderId="0" xfId="87" applyFill="1" applyAlignment="1">
      <alignment horizontal="left" vertical="center" wrapText="1"/>
    </xf>
    <xf numFmtId="0" fontId="14" fillId="0" borderId="0" xfId="0" applyFont="1" applyFill="1" applyAlignment="1">
      <alignment vertical="center"/>
    </xf>
    <xf numFmtId="183" fontId="14" fillId="0" borderId="0" xfId="0" applyNumberFormat="1" applyFont="1" applyFill="1" applyAlignment="1"/>
    <xf numFmtId="186" fontId="14" fillId="0" borderId="0" xfId="0" applyNumberFormat="1" applyFont="1" applyFill="1" applyAlignment="1">
      <alignment vertical="center"/>
    </xf>
    <xf numFmtId="183" fontId="25" fillId="0" borderId="0" xfId="0" applyNumberFormat="1" applyFont="1" applyFill="1" applyAlignment="1">
      <alignment horizontal="right"/>
    </xf>
    <xf numFmtId="0" fontId="14" fillId="0" borderId="0" xfId="0" applyFont="1" applyFill="1" applyAlignment="1"/>
    <xf numFmtId="0" fontId="15" fillId="0" borderId="0" xfId="72" applyFont="1" applyFill="1" applyAlignment="1">
      <alignment horizontal="center" vertical="center"/>
    </xf>
    <xf numFmtId="0" fontId="0" fillId="0" borderId="3" xfId="72" applyFill="1" applyBorder="1" applyAlignment="1">
      <alignment horizontal="center" vertical="center"/>
    </xf>
    <xf numFmtId="180"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183" fontId="16" fillId="0" borderId="1" xfId="0" applyNumberFormat="1" applyFont="1" applyFill="1" applyBorder="1" applyAlignment="1">
      <alignment horizontal="center" vertical="center"/>
    </xf>
    <xf numFmtId="3" fontId="26" fillId="0" borderId="1" xfId="0" applyNumberFormat="1" applyFont="1" applyFill="1" applyBorder="1" applyAlignment="1" applyProtection="1">
      <alignment vertical="center"/>
    </xf>
    <xf numFmtId="3" fontId="26"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horizontal="left" vertical="center" indent="1"/>
    </xf>
    <xf numFmtId="183" fontId="25" fillId="2" borderId="1" xfId="0" applyNumberFormat="1" applyFont="1" applyFill="1" applyBorder="1" applyAlignment="1">
      <alignment horizontal="right" vertical="center"/>
    </xf>
    <xf numFmtId="183" fontId="27" fillId="0" borderId="0" xfId="0" applyNumberFormat="1" applyFont="1" applyFill="1" applyAlignment="1">
      <alignment horizontal="right"/>
    </xf>
    <xf numFmtId="3" fontId="20" fillId="0" borderId="1" xfId="0" applyNumberFormat="1" applyFont="1" applyFill="1" applyBorder="1" applyAlignment="1" applyProtection="1">
      <alignment horizontal="left" vertical="center" indent="1"/>
    </xf>
    <xf numFmtId="180" fontId="20" fillId="0" borderId="1" xfId="0" applyNumberFormat="1" applyFont="1" applyFill="1" applyBorder="1" applyAlignment="1" applyProtection="1">
      <alignment vertical="center"/>
    </xf>
    <xf numFmtId="186" fontId="14" fillId="0" borderId="0" xfId="0" applyNumberFormat="1" applyFont="1" applyFill="1" applyAlignment="1">
      <alignment vertical="center" wrapText="1"/>
    </xf>
    <xf numFmtId="182" fontId="25" fillId="0" borderId="0" xfId="0" applyNumberFormat="1" applyFont="1" applyFill="1" applyAlignment="1">
      <alignment horizontal="right"/>
    </xf>
    <xf numFmtId="182" fontId="11" fillId="0" borderId="0" xfId="72" applyNumberFormat="1" applyFont="1" applyFill="1" applyAlignment="1">
      <alignment horizontal="left" vertical="center"/>
    </xf>
    <xf numFmtId="182" fontId="15" fillId="0" borderId="0" xfId="72" applyNumberFormat="1" applyFont="1" applyFill="1" applyAlignment="1">
      <alignment horizontal="center" vertical="center"/>
    </xf>
    <xf numFmtId="0" fontId="28" fillId="0" borderId="0" xfId="72" applyFont="1" applyFill="1" applyAlignment="1">
      <alignment horizontal="center" vertical="center"/>
    </xf>
    <xf numFmtId="0" fontId="0" fillId="0" borderId="3" xfId="72" applyFill="1" applyBorder="1" applyAlignment="1">
      <alignment horizontal="center" vertical="center" wrapText="1"/>
    </xf>
    <xf numFmtId="182"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wrapText="1"/>
    </xf>
    <xf numFmtId="182" fontId="16" fillId="0" borderId="1" xfId="0" applyNumberFormat="1" applyFont="1" applyFill="1" applyBorder="1" applyAlignment="1">
      <alignment horizontal="center" vertical="center" wrapText="1"/>
    </xf>
    <xf numFmtId="186" fontId="16" fillId="0" borderId="1" xfId="0" applyNumberFormat="1" applyFont="1" applyFill="1" applyBorder="1" applyAlignment="1">
      <alignment vertical="center" wrapText="1"/>
    </xf>
    <xf numFmtId="182" fontId="19" fillId="2" borderId="1" xfId="0" applyNumberFormat="1" applyFont="1" applyFill="1" applyBorder="1" applyAlignment="1">
      <alignment horizontal="right" vertical="center"/>
    </xf>
    <xf numFmtId="0" fontId="20" fillId="0" borderId="5" xfId="0" applyNumberFormat="1" applyFont="1" applyFill="1" applyBorder="1" applyAlignment="1">
      <alignment horizontal="left" vertical="center" shrinkToFit="1"/>
    </xf>
    <xf numFmtId="182" fontId="20" fillId="0" borderId="5" xfId="0" applyNumberFormat="1" applyFont="1" applyBorder="1" applyAlignment="1"/>
    <xf numFmtId="182" fontId="0" fillId="0" borderId="0" xfId="87" applyNumberFormat="1" applyFill="1" applyAlignment="1">
      <alignment horizontal="left" vertical="center" wrapText="1"/>
    </xf>
    <xf numFmtId="182" fontId="14" fillId="0" borderId="0" xfId="0" applyNumberFormat="1" applyFont="1" applyFill="1" applyAlignment="1"/>
    <xf numFmtId="182" fontId="14" fillId="0" borderId="0" xfId="0" applyNumberFormat="1" applyFont="1" applyFill="1" applyAlignment="1">
      <alignment vertical="center"/>
    </xf>
    <xf numFmtId="182" fontId="0" fillId="0" borderId="3" xfId="72" applyNumberFormat="1" applyFill="1" applyBorder="1" applyAlignment="1">
      <alignment horizontal="center" vertical="center"/>
    </xf>
    <xf numFmtId="182" fontId="16" fillId="0"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82" fontId="16" fillId="2" borderId="1" xfId="0" applyNumberFormat="1" applyFont="1" applyFill="1" applyBorder="1" applyAlignment="1">
      <alignment horizontal="center" vertical="center"/>
    </xf>
    <xf numFmtId="182" fontId="16" fillId="2" borderId="1" xfId="0" applyNumberFormat="1" applyFont="1" applyFill="1" applyBorder="1" applyAlignment="1">
      <alignment vertical="center"/>
    </xf>
    <xf numFmtId="182" fontId="20" fillId="2" borderId="1" xfId="0" applyNumberFormat="1" applyFont="1" applyFill="1" applyBorder="1" applyAlignment="1" applyProtection="1">
      <alignment vertical="center"/>
    </xf>
    <xf numFmtId="182" fontId="16" fillId="2" borderId="1" xfId="0" applyNumberFormat="1" applyFont="1" applyFill="1" applyBorder="1" applyAlignment="1">
      <alignment horizontal="left" vertical="center"/>
    </xf>
    <xf numFmtId="0" fontId="29" fillId="0" borderId="1" xfId="66" applyFont="1" applyFill="1" applyBorder="1">
      <alignment vertical="center"/>
    </xf>
    <xf numFmtId="182" fontId="25" fillId="0" borderId="1" xfId="0" applyNumberFormat="1" applyFont="1" applyFill="1" applyBorder="1" applyAlignment="1">
      <alignment horizontal="right" vertical="center"/>
    </xf>
    <xf numFmtId="182" fontId="29" fillId="0" borderId="1" xfId="66" applyNumberFormat="1" applyFont="1" applyFill="1" applyBorder="1">
      <alignment vertical="center"/>
    </xf>
    <xf numFmtId="0" fontId="0" fillId="0" borderId="0" xfId="87" applyFill="1" applyAlignment="1">
      <alignment horizontal="left" vertical="center" indent="1"/>
    </xf>
    <xf numFmtId="0" fontId="0" fillId="0" borderId="0" xfId="87" applyFill="1">
      <alignment vertical="center"/>
    </xf>
    <xf numFmtId="0" fontId="30" fillId="0" borderId="0" xfId="72" applyFont="1" applyFill="1" applyBorder="1" applyAlignment="1">
      <alignment horizontal="center" vertical="center"/>
    </xf>
    <xf numFmtId="0" fontId="30" fillId="0" borderId="0" xfId="72" applyFont="1" applyFill="1" applyBorder="1" applyAlignment="1">
      <alignment horizontal="right" vertical="center"/>
    </xf>
    <xf numFmtId="180" fontId="31" fillId="0" borderId="0" xfId="0" applyNumberFormat="1" applyFont="1" applyFill="1" applyBorder="1" applyAlignment="1" applyProtection="1">
      <alignment horizontal="right" vertical="center"/>
      <protection locked="0"/>
    </xf>
    <xf numFmtId="14" fontId="16" fillId="0" borderId="1" xfId="82" applyNumberFormat="1" applyFont="1" applyFill="1" applyBorder="1" applyAlignment="1" applyProtection="1">
      <alignment horizontal="center" vertical="center"/>
      <protection locked="0"/>
    </xf>
    <xf numFmtId="183" fontId="18" fillId="0" borderId="1" xfId="82" applyNumberFormat="1" applyFont="1" applyFill="1" applyBorder="1" applyAlignment="1" applyProtection="1">
      <alignment horizontal="center" vertical="center" wrapText="1"/>
      <protection locked="0"/>
    </xf>
    <xf numFmtId="0" fontId="16" fillId="0" borderId="1" xfId="88" applyFont="1" applyFill="1" applyBorder="1" applyAlignment="1">
      <alignment vertical="center"/>
    </xf>
    <xf numFmtId="183" fontId="19" fillId="0" borderId="1" xfId="72" applyNumberFormat="1" applyFont="1" applyFill="1" applyBorder="1" applyAlignment="1">
      <alignment horizontal="right" vertical="center"/>
    </xf>
    <xf numFmtId="0" fontId="17" fillId="2" borderId="1" xfId="87" applyFont="1" applyFill="1" applyBorder="1" applyAlignment="1">
      <alignment horizontal="left" vertical="center" indent="1"/>
    </xf>
    <xf numFmtId="183" fontId="20" fillId="0" borderId="1" xfId="0" applyNumberFormat="1" applyFont="1" applyFill="1" applyBorder="1" applyAlignment="1">
      <alignment vertical="center"/>
    </xf>
    <xf numFmtId="0" fontId="0" fillId="2" borderId="6" xfId="87" applyFill="1" applyBorder="1" applyAlignment="1">
      <alignment horizontal="left" vertical="center" wrapText="1"/>
    </xf>
    <xf numFmtId="0" fontId="32" fillId="0" borderId="0" xfId="0" applyFont="1" applyFill="1">
      <alignment vertical="center"/>
    </xf>
    <xf numFmtId="0" fontId="30" fillId="0" borderId="0" xfId="0" applyFont="1" applyFill="1">
      <alignment vertical="center"/>
    </xf>
    <xf numFmtId="14" fontId="16" fillId="0" borderId="4" xfId="82" applyNumberFormat="1" applyFont="1" applyFill="1" applyBorder="1" applyAlignment="1" applyProtection="1">
      <alignment horizontal="center" vertical="center"/>
      <protection locked="0"/>
    </xf>
    <xf numFmtId="183" fontId="18" fillId="0" borderId="4" xfId="82" applyNumberFormat="1" applyFont="1" applyFill="1" applyBorder="1" applyAlignment="1" applyProtection="1">
      <alignment horizontal="center" vertical="center" wrapText="1"/>
      <protection locked="0"/>
    </xf>
    <xf numFmtId="14" fontId="16" fillId="0" borderId="7" xfId="82" applyNumberFormat="1" applyFont="1" applyFill="1" applyBorder="1" applyAlignment="1" applyProtection="1">
      <alignment horizontal="center" vertical="center"/>
      <protection locked="0"/>
    </xf>
    <xf numFmtId="183" fontId="18" fillId="0" borderId="7" xfId="82" applyNumberFormat="1" applyFont="1" applyFill="1" applyBorder="1" applyAlignment="1" applyProtection="1">
      <alignment horizontal="center" vertical="center" wrapText="1"/>
      <protection locked="0"/>
    </xf>
    <xf numFmtId="0" fontId="18" fillId="0" borderId="1" xfId="72" applyFont="1" applyFill="1" applyBorder="1">
      <alignment vertical="center"/>
    </xf>
    <xf numFmtId="183" fontId="16" fillId="0" borderId="1" xfId="88" applyNumberFormat="1" applyFont="1" applyFill="1" applyBorder="1" applyAlignment="1">
      <alignment horizontal="center" vertical="center"/>
    </xf>
    <xf numFmtId="0" fontId="20" fillId="0" borderId="8" xfId="0" applyFont="1" applyFill="1" applyBorder="1" applyAlignment="1">
      <alignment horizontal="center" vertical="center"/>
    </xf>
    <xf numFmtId="183" fontId="20" fillId="0" borderId="1" xfId="0" applyNumberFormat="1" applyFont="1" applyFill="1" applyBorder="1" applyAlignment="1">
      <alignment horizontal="center" vertical="center"/>
    </xf>
    <xf numFmtId="182" fontId="20" fillId="0" borderId="8" xfId="0" applyNumberFormat="1" applyFont="1" applyFill="1" applyBorder="1" applyAlignment="1">
      <alignment horizontal="center" vertical="center"/>
    </xf>
    <xf numFmtId="0" fontId="0" fillId="2" borderId="0" xfId="66" applyFont="1" applyFill="1" applyAlignment="1">
      <alignment horizontal="left" vertical="center" wrapText="1"/>
    </xf>
    <xf numFmtId="0" fontId="0" fillId="2" borderId="6" xfId="66" applyFont="1" applyFill="1" applyBorder="1" applyAlignment="1">
      <alignment horizontal="left" vertical="center" wrapText="1"/>
    </xf>
    <xf numFmtId="183" fontId="14" fillId="0" borderId="0" xfId="88" applyNumberFormat="1" applyFont="1" applyFill="1" applyAlignment="1">
      <alignment horizontal="right"/>
    </xf>
    <xf numFmtId="0" fontId="14" fillId="0" borderId="0" xfId="88" applyFont="1" applyFill="1"/>
    <xf numFmtId="0" fontId="17" fillId="0" borderId="0" xfId="72" applyFont="1" applyFill="1" applyBorder="1" applyAlignment="1">
      <alignment horizontal="right" vertical="center"/>
    </xf>
    <xf numFmtId="0" fontId="16" fillId="0" borderId="1" xfId="88" applyFont="1" applyFill="1" applyBorder="1" applyAlignment="1">
      <alignment horizontal="center" vertical="center"/>
    </xf>
    <xf numFmtId="182" fontId="33" fillId="0" borderId="1" xfId="66" applyNumberFormat="1" applyFont="1" applyFill="1" applyBorder="1">
      <alignment vertical="center"/>
    </xf>
    <xf numFmtId="182" fontId="18" fillId="0" borderId="1" xfId="72" applyNumberFormat="1" applyFont="1" applyFill="1" applyBorder="1">
      <alignment vertical="center"/>
    </xf>
    <xf numFmtId="182" fontId="17" fillId="0" borderId="1" xfId="72" applyNumberFormat="1" applyFont="1" applyFill="1" applyBorder="1">
      <alignment vertical="center"/>
    </xf>
    <xf numFmtId="182" fontId="17" fillId="0" borderId="1" xfId="72" applyNumberFormat="1" applyFont="1" applyFill="1" applyBorder="1" applyAlignment="1">
      <alignment horizontal="left" vertical="center"/>
    </xf>
    <xf numFmtId="182" fontId="25" fillId="0" borderId="1" xfId="88" applyNumberFormat="1" applyFont="1" applyFill="1" applyBorder="1" applyAlignment="1">
      <alignment horizontal="right" vertical="center"/>
    </xf>
    <xf numFmtId="0" fontId="0" fillId="0" borderId="6" xfId="66" applyFont="1" applyFill="1" applyBorder="1" applyAlignment="1">
      <alignment horizontal="left" vertical="center" wrapText="1"/>
    </xf>
    <xf numFmtId="0" fontId="14" fillId="0" borderId="0" xfId="88" applyFont="1" applyFill="1" applyBorder="1"/>
    <xf numFmtId="0" fontId="34" fillId="0" borderId="0" xfId="0" applyFont="1" applyFill="1" applyAlignment="1">
      <alignment vertical="center"/>
    </xf>
    <xf numFmtId="0" fontId="35" fillId="0" borderId="0" xfId="0" applyFont="1" applyFill="1" applyAlignment="1">
      <alignment vertical="center"/>
    </xf>
    <xf numFmtId="182" fontId="35" fillId="0" borderId="0" xfId="0" applyNumberFormat="1" applyFont="1" applyFill="1" applyAlignment="1">
      <alignment vertical="center"/>
    </xf>
    <xf numFmtId="0" fontId="35" fillId="0" borderId="0" xfId="0" applyFont="1" applyFill="1" applyBorder="1" applyAlignment="1">
      <alignment horizontal="center" vertical="center"/>
    </xf>
    <xf numFmtId="182" fontId="35" fillId="0" borderId="0" xfId="0" applyNumberFormat="1" applyFont="1" applyFill="1" applyBorder="1" applyAlignment="1">
      <alignment horizontal="center" vertical="center"/>
    </xf>
    <xf numFmtId="0" fontId="0" fillId="0" borderId="0" xfId="72" applyBorder="1" applyAlignment="1">
      <alignment horizontal="right" vertical="center"/>
    </xf>
    <xf numFmtId="182" fontId="17" fillId="0" borderId="0" xfId="72" applyNumberFormat="1" applyFont="1" applyBorder="1" applyAlignment="1">
      <alignment horizontal="right" vertical="center"/>
    </xf>
    <xf numFmtId="0" fontId="16" fillId="0" borderId="1" xfId="88" applyFont="1" applyFill="1" applyBorder="1" applyAlignment="1">
      <alignment horizontal="left" vertical="center"/>
    </xf>
    <xf numFmtId="182" fontId="16" fillId="0" borderId="1" xfId="88" applyNumberFormat="1" applyFont="1" applyFill="1" applyBorder="1" applyAlignment="1">
      <alignment horizontal="center" vertical="center"/>
    </xf>
    <xf numFmtId="0" fontId="23" fillId="0" borderId="1" xfId="0" applyFont="1" applyBorder="1" applyAlignment="1">
      <alignment vertical="center"/>
    </xf>
    <xf numFmtId="182" fontId="23" fillId="2" borderId="1" xfId="0" applyNumberFormat="1" applyFont="1" applyFill="1" applyBorder="1" applyAlignment="1">
      <alignment horizontal="right" vertical="center"/>
    </xf>
    <xf numFmtId="0" fontId="20" fillId="0" borderId="1" xfId="0" applyFont="1" applyFill="1" applyBorder="1" applyAlignment="1">
      <alignment vertical="center"/>
    </xf>
    <xf numFmtId="182" fontId="20" fillId="2" borderId="1" xfId="0" applyNumberFormat="1" applyFont="1" applyFill="1" applyBorder="1" applyAlignment="1">
      <alignment horizontal="right" vertical="center"/>
    </xf>
    <xf numFmtId="0" fontId="20" fillId="0" borderId="1" xfId="0" applyFont="1" applyBorder="1" applyAlignment="1">
      <alignment vertical="center"/>
    </xf>
    <xf numFmtId="0" fontId="0" fillId="2" borderId="6" xfId="61" applyFont="1" applyFill="1" applyBorder="1" applyAlignment="1">
      <alignment horizontal="left" vertical="center" wrapText="1"/>
    </xf>
    <xf numFmtId="182" fontId="0" fillId="2" borderId="6" xfId="61" applyNumberFormat="1" applyFont="1" applyFill="1" applyBorder="1" applyAlignment="1">
      <alignment horizontal="left" vertical="center" wrapText="1"/>
    </xf>
    <xf numFmtId="0" fontId="36" fillId="0" borderId="0" xfId="82" applyFont="1" applyFill="1" applyAlignment="1" applyProtection="1">
      <alignment vertical="center" wrapText="1"/>
      <protection locked="0"/>
    </xf>
    <xf numFmtId="0" fontId="36" fillId="0" borderId="0" xfId="82" applyFill="1" applyAlignment="1" applyProtection="1">
      <alignment vertical="center"/>
      <protection locked="0"/>
    </xf>
    <xf numFmtId="182" fontId="36" fillId="0" borderId="0" xfId="82" applyNumberFormat="1" applyFill="1" applyAlignment="1" applyProtection="1">
      <alignment vertical="center"/>
      <protection locked="0"/>
    </xf>
    <xf numFmtId="0" fontId="35" fillId="0" borderId="0" xfId="61" applyFont="1" applyFill="1" applyBorder="1" applyAlignment="1">
      <alignment horizontal="center" vertical="center"/>
    </xf>
    <xf numFmtId="182" fontId="35" fillId="0" borderId="0" xfId="61" applyNumberFormat="1" applyFont="1" applyFill="1" applyBorder="1" applyAlignment="1">
      <alignment horizontal="center" vertical="center"/>
    </xf>
    <xf numFmtId="0" fontId="0" fillId="2" borderId="3" xfId="61" applyFill="1" applyBorder="1" applyAlignment="1">
      <alignment horizontal="center" vertical="center"/>
    </xf>
    <xf numFmtId="182" fontId="0" fillId="2" borderId="3" xfId="61" applyNumberFormat="1" applyFill="1" applyBorder="1" applyAlignment="1">
      <alignment horizontal="center" vertical="center"/>
    </xf>
    <xf numFmtId="182" fontId="17" fillId="2" borderId="0" xfId="61" applyNumberFormat="1" applyFont="1" applyFill="1" applyBorder="1" applyAlignment="1">
      <alignment horizontal="right" vertical="center"/>
    </xf>
    <xf numFmtId="0" fontId="16" fillId="2" borderId="1" xfId="61" applyFont="1" applyFill="1" applyBorder="1" applyAlignment="1">
      <alignment horizontal="center" vertical="center" wrapText="1"/>
    </xf>
    <xf numFmtId="182" fontId="16" fillId="2" borderId="1" xfId="61" applyNumberFormat="1" applyFont="1" applyFill="1" applyBorder="1" applyAlignment="1">
      <alignment horizontal="center" vertical="center" wrapText="1"/>
    </xf>
    <xf numFmtId="182" fontId="23" fillId="2" borderId="1" xfId="89" applyNumberFormat="1" applyFont="1" applyFill="1" applyBorder="1" applyAlignment="1">
      <alignment horizontal="right" vertical="center"/>
    </xf>
    <xf numFmtId="49" fontId="17" fillId="2" borderId="1" xfId="0" applyNumberFormat="1" applyFont="1" applyFill="1" applyBorder="1" applyAlignment="1" applyProtection="1">
      <alignment vertical="center"/>
    </xf>
    <xf numFmtId="182" fontId="17" fillId="2" borderId="1" xfId="0" applyNumberFormat="1" applyFont="1" applyFill="1" applyBorder="1" applyAlignment="1" applyProtection="1">
      <alignment horizontal="right" vertical="center"/>
    </xf>
    <xf numFmtId="182" fontId="29" fillId="2" borderId="1" xfId="61" applyNumberFormat="1" applyFont="1" applyFill="1" applyBorder="1" applyAlignment="1">
      <alignment horizontal="right" vertical="center"/>
    </xf>
    <xf numFmtId="49" fontId="17" fillId="0" borderId="1" xfId="0" applyNumberFormat="1" applyFont="1" applyFill="1" applyBorder="1" applyAlignment="1" applyProtection="1">
      <alignment vertical="center"/>
    </xf>
    <xf numFmtId="182" fontId="17" fillId="0" borderId="1" xfId="0" applyNumberFormat="1" applyFont="1" applyFill="1" applyBorder="1" applyAlignment="1" applyProtection="1">
      <alignment horizontal="right" vertical="center"/>
    </xf>
    <xf numFmtId="182" fontId="37" fillId="0" borderId="1" xfId="61" applyNumberFormat="1" applyFont="1" applyFill="1" applyBorder="1" applyAlignment="1">
      <alignment horizontal="right" vertical="center"/>
    </xf>
    <xf numFmtId="0" fontId="20" fillId="0" borderId="0" xfId="61" applyFont="1" applyFill="1" applyAlignment="1">
      <alignment horizontal="left" vertical="center" wrapText="1"/>
    </xf>
    <xf numFmtId="182" fontId="0" fillId="0" borderId="0" xfId="61" applyNumberFormat="1" applyFont="1" applyFill="1" applyAlignment="1">
      <alignment horizontal="left" vertical="center" wrapText="1"/>
    </xf>
    <xf numFmtId="0" fontId="34" fillId="0" borderId="0" xfId="61" applyFont="1" applyFill="1" applyAlignment="1">
      <alignment vertical="center"/>
    </xf>
    <xf numFmtId="49" fontId="35" fillId="0" borderId="0" xfId="61" applyNumberFormat="1" applyFont="1" applyFill="1" applyAlignment="1">
      <alignment vertical="center"/>
    </xf>
    <xf numFmtId="182" fontId="35" fillId="0" borderId="0" xfId="61" applyNumberFormat="1" applyFont="1" applyFill="1" applyAlignment="1">
      <alignment vertical="center"/>
    </xf>
    <xf numFmtId="0" fontId="35" fillId="0" borderId="0" xfId="61" applyFont="1" applyFill="1" applyAlignment="1">
      <alignment vertical="center"/>
    </xf>
    <xf numFmtId="0" fontId="0" fillId="0" borderId="3" xfId="61" applyFill="1" applyBorder="1" applyAlignment="1">
      <alignment horizontal="right" vertical="center"/>
    </xf>
    <xf numFmtId="182" fontId="0" fillId="0" borderId="3" xfId="61" applyNumberFormat="1" applyFill="1" applyBorder="1" applyAlignment="1">
      <alignment horizontal="right" vertical="center"/>
    </xf>
    <xf numFmtId="49" fontId="16" fillId="0" borderId="1" xfId="89" applyNumberFormat="1" applyFont="1" applyFill="1" applyBorder="1" applyAlignment="1">
      <alignment horizontal="center" vertical="center"/>
    </xf>
    <xf numFmtId="182" fontId="16" fillId="0" borderId="1" xfId="82"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vertical="center"/>
    </xf>
    <xf numFmtId="182" fontId="19" fillId="0" borderId="1" xfId="0" applyNumberFormat="1" applyFont="1" applyFill="1" applyBorder="1" applyAlignment="1" applyProtection="1">
      <alignment horizontal="right" vertical="center"/>
    </xf>
    <xf numFmtId="49" fontId="38" fillId="0" borderId="5" xfId="0" applyNumberFormat="1" applyFont="1" applyFill="1" applyBorder="1" applyAlignment="1">
      <alignment horizontal="left" vertical="center"/>
    </xf>
    <xf numFmtId="182" fontId="38" fillId="0" borderId="5" xfId="0" applyNumberFormat="1" applyFont="1" applyFill="1" applyBorder="1" applyAlignment="1">
      <alignment horizontal="right" vertical="center"/>
    </xf>
    <xf numFmtId="0" fontId="20" fillId="0" borderId="6" xfId="61" applyFont="1" applyFill="1" applyBorder="1" applyAlignment="1">
      <alignment horizontal="left" vertical="center" wrapText="1"/>
    </xf>
    <xf numFmtId="182" fontId="20" fillId="0" borderId="6" xfId="61" applyNumberFormat="1" applyFont="1" applyFill="1" applyBorder="1" applyAlignment="1">
      <alignment horizontal="left" vertical="center" wrapText="1"/>
    </xf>
    <xf numFmtId="0" fontId="0" fillId="0" borderId="0" xfId="66" applyFill="1">
      <alignment vertical="center"/>
    </xf>
    <xf numFmtId="183" fontId="0" fillId="0" borderId="0" xfId="66" applyNumberFormat="1" applyFill="1">
      <alignment vertical="center"/>
    </xf>
    <xf numFmtId="0" fontId="39" fillId="0" borderId="0" xfId="66" applyFont="1" applyFill="1" applyAlignment="1">
      <alignment horizontal="center" vertical="center"/>
    </xf>
    <xf numFmtId="183" fontId="39" fillId="0" borderId="0" xfId="66" applyNumberFormat="1" applyFont="1" applyFill="1" applyAlignment="1">
      <alignment horizontal="center" vertical="center"/>
    </xf>
    <xf numFmtId="0" fontId="0" fillId="0" borderId="3" xfId="72" applyBorder="1" applyAlignment="1">
      <alignment horizontal="right" vertical="center"/>
    </xf>
    <xf numFmtId="0" fontId="16" fillId="0" borderId="1" xfId="66" applyFont="1" applyFill="1" applyBorder="1" applyAlignment="1">
      <alignment horizontal="center" vertical="center"/>
    </xf>
    <xf numFmtId="183" fontId="16" fillId="0" borderId="1" xfId="82" applyNumberFormat="1" applyFont="1" applyFill="1" applyBorder="1" applyAlignment="1" applyProtection="1">
      <alignment horizontal="center" vertical="center" wrapText="1"/>
      <protection locked="0"/>
    </xf>
    <xf numFmtId="182" fontId="16" fillId="0" borderId="1" xfId="66" applyNumberFormat="1" applyFont="1" applyFill="1" applyBorder="1" applyAlignment="1">
      <alignment horizontal="center" vertical="center"/>
    </xf>
    <xf numFmtId="0" fontId="16" fillId="0" borderId="1" xfId="97" applyFont="1" applyFill="1" applyBorder="1" applyAlignment="1" applyProtection="1">
      <alignment horizontal="left" vertical="center" wrapText="1"/>
      <protection locked="0"/>
    </xf>
    <xf numFmtId="182" fontId="16" fillId="0" borderId="1" xfId="97" applyNumberFormat="1" applyFont="1" applyFill="1" applyBorder="1" applyAlignment="1" applyProtection="1">
      <alignment horizontal="left" vertical="center" wrapText="1"/>
      <protection locked="0"/>
    </xf>
    <xf numFmtId="182" fontId="29" fillId="0" borderId="1" xfId="66" applyNumberFormat="1" applyFont="1" applyFill="1" applyBorder="1" applyAlignment="1">
      <alignment horizontal="right" vertical="center"/>
    </xf>
    <xf numFmtId="0" fontId="29" fillId="0" borderId="1" xfId="66" applyFont="1" applyFill="1" applyBorder="1" applyAlignment="1">
      <alignment vertical="center" wrapText="1"/>
    </xf>
    <xf numFmtId="182" fontId="17" fillId="0" borderId="1" xfId="72" applyNumberFormat="1" applyFont="1" applyFill="1" applyBorder="1" applyAlignment="1">
      <alignment horizontal="right" vertical="center"/>
    </xf>
    <xf numFmtId="0" fontId="14" fillId="2" borderId="0" xfId="84" applyFont="1" applyFill="1" applyAlignment="1">
      <alignment vertical="center"/>
    </xf>
    <xf numFmtId="0" fontId="14" fillId="2" borderId="0" xfId="84" applyFont="1" applyFill="1">
      <alignment vertical="center"/>
    </xf>
    <xf numFmtId="180" fontId="16" fillId="2" borderId="0" xfId="62" applyNumberFormat="1" applyFont="1" applyFill="1" applyBorder="1" applyAlignment="1">
      <alignment horizontal="center" vertical="center"/>
    </xf>
    <xf numFmtId="0" fontId="16" fillId="2" borderId="1" xfId="72" applyFont="1" applyFill="1" applyBorder="1" applyAlignment="1">
      <alignment horizontal="center" vertical="center"/>
    </xf>
    <xf numFmtId="183" fontId="16" fillId="2" borderId="1" xfId="82" applyNumberFormat="1" applyFont="1" applyFill="1" applyBorder="1" applyAlignment="1" applyProtection="1">
      <alignment horizontal="center" vertical="center" wrapText="1"/>
      <protection locked="0"/>
    </xf>
    <xf numFmtId="0" fontId="16" fillId="2" borderId="1" xfId="82" applyFont="1" applyFill="1" applyBorder="1" applyAlignment="1" applyProtection="1">
      <alignment horizontal="center" vertical="center" wrapText="1"/>
      <protection locked="0"/>
    </xf>
    <xf numFmtId="0" fontId="16" fillId="2" borderId="1" xfId="62" applyFont="1" applyFill="1" applyBorder="1" applyAlignment="1">
      <alignment horizontal="center" vertical="center"/>
    </xf>
    <xf numFmtId="183" fontId="19" fillId="2" borderId="1" xfId="74" applyNumberFormat="1" applyFont="1" applyFill="1" applyBorder="1" applyAlignment="1">
      <alignment horizontal="right" vertical="center"/>
    </xf>
    <xf numFmtId="187" fontId="40" fillId="2" borderId="1" xfId="72" applyNumberFormat="1" applyFont="1" applyFill="1" applyBorder="1">
      <alignment vertical="center"/>
    </xf>
    <xf numFmtId="0" fontId="16" fillId="2" borderId="1" xfId="62" applyFont="1" applyFill="1" applyBorder="1" applyAlignment="1">
      <alignment horizontal="left" vertical="center"/>
    </xf>
    <xf numFmtId="183" fontId="25" fillId="2" borderId="1" xfId="74" applyNumberFormat="1" applyFont="1" applyFill="1" applyBorder="1" applyAlignment="1">
      <alignment horizontal="right" vertical="center"/>
    </xf>
    <xf numFmtId="187" fontId="17" fillId="2" borderId="1" xfId="72" applyNumberFormat="1" applyFont="1" applyFill="1" applyBorder="1">
      <alignment vertical="center"/>
    </xf>
    <xf numFmtId="183" fontId="17" fillId="2" borderId="1" xfId="72" applyNumberFormat="1" applyFont="1" applyFill="1" applyBorder="1" applyAlignment="1">
      <alignment horizontal="left" vertical="center" wrapText="1" indent="1"/>
    </xf>
    <xf numFmtId="0" fontId="22" fillId="2" borderId="1" xfId="84" applyFont="1" applyFill="1" applyBorder="1" applyAlignment="1">
      <alignment horizontal="center" vertical="center"/>
    </xf>
    <xf numFmtId="0" fontId="41" fillId="2" borderId="1" xfId="84" applyFont="1" applyFill="1" applyBorder="1" applyAlignment="1">
      <alignment horizontal="center" vertical="center"/>
    </xf>
    <xf numFmtId="0" fontId="42" fillId="2" borderId="1" xfId="62" applyFont="1" applyFill="1" applyBorder="1" applyAlignment="1">
      <alignment horizontal="left" vertical="center"/>
    </xf>
    <xf numFmtId="0" fontId="0" fillId="2" borderId="0" xfId="44" applyFont="1" applyFill="1" applyAlignment="1">
      <alignment horizontal="left" vertical="center" wrapText="1"/>
    </xf>
    <xf numFmtId="0" fontId="25" fillId="2" borderId="0" xfId="84" applyFont="1" applyFill="1">
      <alignment vertical="center"/>
    </xf>
    <xf numFmtId="0" fontId="14" fillId="2" borderId="0" xfId="44" applyFont="1" applyFill="1" applyAlignment="1"/>
    <xf numFmtId="0" fontId="0" fillId="2" borderId="0" xfId="44" applyFill="1" applyAlignment="1"/>
    <xf numFmtId="183" fontId="0" fillId="2" borderId="0" xfId="44" applyNumberFormat="1" applyFill="1" applyAlignment="1">
      <alignment horizontal="center" vertical="center"/>
    </xf>
    <xf numFmtId="0" fontId="28" fillId="2" borderId="0" xfId="44" applyFont="1" applyFill="1" applyAlignment="1">
      <alignment horizontal="center" vertical="center"/>
    </xf>
    <xf numFmtId="183" fontId="19" fillId="2" borderId="1" xfId="44" applyNumberFormat="1" applyFont="1" applyFill="1" applyBorder="1" applyAlignment="1">
      <alignment horizontal="right" vertical="center"/>
    </xf>
    <xf numFmtId="188" fontId="19" fillId="2" borderId="1" xfId="74" applyNumberFormat="1" applyFont="1" applyFill="1" applyBorder="1" applyAlignment="1">
      <alignment horizontal="right" vertical="center"/>
    </xf>
    <xf numFmtId="0" fontId="17" fillId="2" borderId="1" xfId="44" applyFont="1" applyFill="1" applyBorder="1">
      <alignment vertical="center"/>
    </xf>
    <xf numFmtId="188" fontId="27" fillId="2" borderId="1" xfId="74" applyNumberFormat="1" applyFont="1" applyFill="1" applyBorder="1" applyAlignment="1">
      <alignment horizontal="right" vertical="center"/>
    </xf>
    <xf numFmtId="183" fontId="14" fillId="2" borderId="1" xfId="74" applyNumberFormat="1" applyFont="1" applyFill="1" applyBorder="1" applyAlignment="1">
      <alignment horizontal="right" vertical="center"/>
    </xf>
    <xf numFmtId="183" fontId="14" fillId="2" borderId="1" xfId="74" applyNumberFormat="1" applyFont="1" applyFill="1" applyBorder="1" applyAlignment="1">
      <alignment horizontal="center" vertical="center"/>
    </xf>
    <xf numFmtId="0" fontId="0" fillId="2" borderId="1" xfId="44" applyFill="1" applyBorder="1">
      <alignment vertical="center"/>
    </xf>
    <xf numFmtId="0" fontId="0" fillId="2" borderId="1" xfId="44" applyFill="1" applyBorder="1" applyAlignment="1">
      <alignment vertical="center"/>
    </xf>
    <xf numFmtId="0" fontId="0" fillId="2" borderId="4" xfId="44" applyFill="1" applyBorder="1" applyAlignment="1"/>
    <xf numFmtId="183" fontId="0" fillId="2" borderId="4" xfId="44" applyNumberFormat="1" applyFill="1" applyBorder="1" applyAlignment="1">
      <alignment horizontal="center" vertical="center"/>
    </xf>
    <xf numFmtId="0" fontId="20" fillId="2" borderId="1" xfId="0" applyFont="1" applyFill="1" applyBorder="1" applyAlignment="1">
      <alignment horizontal="left" vertical="center"/>
    </xf>
    <xf numFmtId="183" fontId="0" fillId="2" borderId="1" xfId="44" applyNumberFormat="1" applyFill="1" applyBorder="1" applyAlignment="1">
      <alignment horizontal="center" vertical="center"/>
    </xf>
    <xf numFmtId="0" fontId="0" fillId="2" borderId="1" xfId="44" applyFill="1" applyBorder="1" applyAlignment="1"/>
    <xf numFmtId="0" fontId="0" fillId="2" borderId="0" xfId="44" applyFill="1" applyAlignment="1">
      <alignment horizontal="left" vertical="center" wrapText="1"/>
    </xf>
    <xf numFmtId="0" fontId="17" fillId="2" borderId="3" xfId="44" applyFont="1" applyFill="1" applyBorder="1" applyAlignment="1">
      <alignment horizontal="right" vertical="center"/>
    </xf>
    <xf numFmtId="0" fontId="14" fillId="2" borderId="1" xfId="44" applyFont="1" applyFill="1" applyBorder="1" applyAlignment="1"/>
    <xf numFmtId="186" fontId="43" fillId="2" borderId="1" xfId="44" applyNumberFormat="1" applyFont="1" applyFill="1" applyBorder="1" applyAlignment="1">
      <alignment vertical="center"/>
    </xf>
    <xf numFmtId="183" fontId="17" fillId="2" borderId="1" xfId="44" applyNumberFormat="1" applyFont="1" applyFill="1" applyBorder="1">
      <alignment vertical="center"/>
    </xf>
    <xf numFmtId="189" fontId="19" fillId="2" borderId="1" xfId="44" applyNumberFormat="1" applyFont="1" applyFill="1" applyBorder="1" applyAlignment="1">
      <alignment horizontal="right" vertical="center"/>
    </xf>
    <xf numFmtId="183" fontId="14" fillId="2" borderId="0" xfId="44" applyNumberFormat="1" applyFont="1" applyFill="1" applyAlignment="1"/>
    <xf numFmtId="183" fontId="28" fillId="0" borderId="0" xfId="72" applyNumberFormat="1" applyFont="1" applyFill="1" applyAlignment="1">
      <alignment horizontal="center" vertical="center"/>
    </xf>
    <xf numFmtId="0" fontId="44" fillId="0" borderId="0" xfId="72" applyFont="1" applyFill="1" applyAlignment="1">
      <alignment horizontal="right" vertical="center"/>
    </xf>
    <xf numFmtId="0" fontId="0" fillId="2" borderId="3" xfId="72" applyFill="1" applyBorder="1" applyAlignment="1">
      <alignment horizontal="center" vertical="center"/>
    </xf>
    <xf numFmtId="180" fontId="25" fillId="2" borderId="0" xfId="0" applyNumberFormat="1" applyFont="1" applyFill="1" applyBorder="1" applyAlignment="1" applyProtection="1">
      <alignment horizontal="right" vertical="center"/>
      <protection locked="0"/>
    </xf>
    <xf numFmtId="183" fontId="16" fillId="2" borderId="1" xfId="0" applyNumberFormat="1" applyFont="1" applyFill="1" applyBorder="1" applyAlignment="1">
      <alignment horizontal="center" vertical="center"/>
    </xf>
    <xf numFmtId="0" fontId="18" fillId="2" borderId="1" xfId="72" applyFont="1" applyFill="1" applyBorder="1">
      <alignment vertical="center"/>
    </xf>
    <xf numFmtId="182" fontId="23" fillId="2" borderId="1" xfId="0" applyNumberFormat="1" applyFont="1" applyFill="1" applyBorder="1" applyAlignment="1" applyProtection="1">
      <alignment vertical="center"/>
    </xf>
    <xf numFmtId="182" fontId="18" fillId="2" borderId="1" xfId="72" applyNumberFormat="1" applyFont="1" applyFill="1" applyBorder="1">
      <alignment vertical="center"/>
    </xf>
    <xf numFmtId="182" fontId="25" fillId="2" borderId="1" xfId="0" applyNumberFormat="1" applyFont="1" applyFill="1" applyBorder="1" applyAlignment="1">
      <alignment horizontal="right" vertical="center"/>
    </xf>
    <xf numFmtId="190" fontId="20" fillId="0" borderId="1" xfId="0" applyNumberFormat="1" applyFont="1" applyFill="1" applyBorder="1" applyAlignment="1" applyProtection="1">
      <alignment horizontal="left" vertical="center" indent="1"/>
    </xf>
    <xf numFmtId="0" fontId="43" fillId="0" borderId="0" xfId="86" applyFont="1" applyFill="1"/>
    <xf numFmtId="186" fontId="14" fillId="0" borderId="0" xfId="86" applyNumberFormat="1" applyFont="1" applyFill="1" applyAlignment="1">
      <alignment vertical="center"/>
    </xf>
    <xf numFmtId="182" fontId="14" fillId="0" borderId="0" xfId="86" applyNumberFormat="1" applyFont="1" applyFill="1" applyAlignment="1">
      <alignment vertical="center"/>
    </xf>
    <xf numFmtId="0" fontId="14" fillId="0" borderId="0" xfId="86" applyFont="1" applyFill="1"/>
    <xf numFmtId="0" fontId="4" fillId="0" borderId="0" xfId="72" applyFont="1" applyFill="1" applyAlignment="1">
      <alignment horizontal="left" vertical="center"/>
    </xf>
    <xf numFmtId="182" fontId="4" fillId="0" borderId="0" xfId="72" applyNumberFormat="1" applyFont="1" applyFill="1" applyAlignment="1">
      <alignment horizontal="left" vertical="center"/>
    </xf>
    <xf numFmtId="0" fontId="45" fillId="0" borderId="0" xfId="72" applyFont="1" applyFill="1" applyAlignment="1">
      <alignment horizontal="center" vertical="center"/>
    </xf>
    <xf numFmtId="182" fontId="45" fillId="0" borderId="0" xfId="72" applyNumberFormat="1" applyFont="1" applyFill="1" applyAlignment="1">
      <alignment horizontal="center" vertical="center"/>
    </xf>
    <xf numFmtId="0" fontId="30" fillId="0" borderId="3" xfId="72" applyFont="1" applyFill="1" applyBorder="1" applyAlignment="1">
      <alignment horizontal="center" vertical="center"/>
    </xf>
    <xf numFmtId="182" fontId="30" fillId="0" borderId="0" xfId="72" applyNumberFormat="1" applyFont="1" applyFill="1" applyBorder="1" applyAlignment="1">
      <alignment horizontal="right" vertical="center"/>
    </xf>
    <xf numFmtId="0" fontId="16" fillId="0" borderId="1" xfId="86" applyFont="1" applyFill="1" applyBorder="1" applyAlignment="1">
      <alignment horizontal="center" vertical="center"/>
    </xf>
    <xf numFmtId="182" fontId="16" fillId="0" borderId="1" xfId="86" applyNumberFormat="1" applyFont="1" applyFill="1" applyBorder="1" applyAlignment="1">
      <alignment horizontal="center" vertical="center"/>
    </xf>
    <xf numFmtId="0" fontId="16" fillId="0" borderId="1" xfId="86" applyFont="1" applyFill="1" applyBorder="1" applyAlignment="1">
      <alignment horizontal="left" vertical="center"/>
    </xf>
    <xf numFmtId="182" fontId="46" fillId="0" borderId="1" xfId="0" applyNumberFormat="1" applyFont="1" applyFill="1" applyBorder="1" applyAlignment="1" applyProtection="1">
      <alignment horizontal="right" vertical="center"/>
    </xf>
    <xf numFmtId="0" fontId="47" fillId="0"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xf>
    <xf numFmtId="182" fontId="25" fillId="0" borderId="1" xfId="0" applyNumberFormat="1" applyFont="1" applyFill="1" applyBorder="1" applyAlignment="1" applyProtection="1">
      <alignment horizontal="right" vertical="center"/>
    </xf>
    <xf numFmtId="0" fontId="30" fillId="0" borderId="0" xfId="72" applyFont="1" applyFill="1" applyAlignment="1">
      <alignment horizontal="left" vertical="center" wrapText="1"/>
    </xf>
    <xf numFmtId="182" fontId="30" fillId="0" borderId="0" xfId="72" applyNumberFormat="1" applyFont="1" applyFill="1" applyAlignment="1">
      <alignment horizontal="left" vertical="center" wrapText="1"/>
    </xf>
    <xf numFmtId="0" fontId="14" fillId="2" borderId="0" xfId="86" applyFont="1" applyFill="1" applyAlignment="1">
      <alignment vertical="center"/>
    </xf>
    <xf numFmtId="183" fontId="14" fillId="2" borderId="0" xfId="86" applyNumberFormat="1" applyFont="1" applyFill="1"/>
    <xf numFmtId="186" fontId="14" fillId="2" borderId="0" xfId="86" applyNumberFormat="1" applyFont="1" applyFill="1" applyAlignment="1">
      <alignment vertical="center"/>
    </xf>
    <xf numFmtId="0" fontId="14" fillId="2" borderId="0" xfId="86" applyFont="1" applyFill="1"/>
    <xf numFmtId="183" fontId="11" fillId="2" borderId="0" xfId="72" applyNumberFormat="1" applyFont="1" applyFill="1" applyAlignment="1">
      <alignment horizontal="left" vertical="center"/>
    </xf>
    <xf numFmtId="183" fontId="0" fillId="2" borderId="0" xfId="72" applyNumberFormat="1" applyFill="1" applyBorder="1" applyAlignment="1">
      <alignment horizontal="center" vertical="center"/>
    </xf>
    <xf numFmtId="176" fontId="16" fillId="2" borderId="1" xfId="82" applyNumberFormat="1" applyFont="1" applyFill="1" applyBorder="1" applyAlignment="1" applyProtection="1">
      <alignment horizontal="center" vertical="center" wrapText="1"/>
      <protection locked="0"/>
    </xf>
    <xf numFmtId="10" fontId="16" fillId="2" borderId="1" xfId="82" applyNumberFormat="1" applyFont="1" applyFill="1" applyBorder="1" applyAlignment="1" applyProtection="1">
      <alignment horizontal="center" vertical="center" wrapText="1"/>
      <protection locked="0"/>
    </xf>
    <xf numFmtId="182" fontId="48" fillId="2" borderId="1" xfId="72" applyNumberFormat="1" applyFont="1" applyFill="1" applyBorder="1">
      <alignment vertical="center"/>
    </xf>
    <xf numFmtId="182" fontId="16" fillId="2" borderId="1" xfId="86" applyNumberFormat="1" applyFont="1" applyFill="1" applyBorder="1" applyAlignment="1">
      <alignment horizontal="center" vertical="center"/>
    </xf>
    <xf numFmtId="0" fontId="16" fillId="2" borderId="1" xfId="86" applyFont="1" applyFill="1" applyBorder="1" applyAlignment="1">
      <alignment horizontal="left" vertical="center"/>
    </xf>
    <xf numFmtId="182" fontId="16" fillId="2" borderId="1" xfId="86" applyNumberFormat="1" applyFont="1" applyFill="1" applyBorder="1" applyAlignment="1">
      <alignment horizontal="left" vertical="center"/>
    </xf>
    <xf numFmtId="0" fontId="17" fillId="2" borderId="1" xfId="72" applyFont="1" applyFill="1" applyBorder="1">
      <alignment vertical="center"/>
    </xf>
    <xf numFmtId="182" fontId="17" fillId="2" borderId="1" xfId="72" applyNumberFormat="1" applyFont="1" applyFill="1" applyBorder="1">
      <alignment vertical="center"/>
    </xf>
    <xf numFmtId="182" fontId="17" fillId="2" borderId="1" xfId="72" applyNumberFormat="1" applyFont="1" applyFill="1" applyBorder="1" applyAlignment="1">
      <alignment horizontal="right" vertical="center"/>
    </xf>
    <xf numFmtId="182" fontId="25" fillId="2" borderId="1" xfId="86" applyNumberFormat="1" applyFont="1" applyFill="1" applyBorder="1" applyAlignment="1">
      <alignment horizontal="right" vertical="center"/>
    </xf>
    <xf numFmtId="182" fontId="20" fillId="2" borderId="1" xfId="0" applyNumberFormat="1" applyFont="1" applyFill="1" applyBorder="1" applyAlignment="1">
      <alignment horizontal="left" vertical="center"/>
    </xf>
    <xf numFmtId="0" fontId="0" fillId="2" borderId="6" xfId="72" applyFill="1" applyBorder="1" applyAlignment="1">
      <alignment horizontal="left" vertical="center" wrapText="1"/>
    </xf>
    <xf numFmtId="0" fontId="0" fillId="2" borderId="0" xfId="72" applyFill="1" applyBorder="1" applyAlignment="1">
      <alignment horizontal="center" vertical="center"/>
    </xf>
    <xf numFmtId="3" fontId="20" fillId="2" borderId="0" xfId="0" applyNumberFormat="1" applyFont="1" applyFill="1" applyBorder="1" applyAlignment="1" applyProtection="1">
      <alignment horizontal="right" vertical="center"/>
    </xf>
    <xf numFmtId="0" fontId="0" fillId="0" borderId="0" xfId="87" applyFill="1" applyAlignment="1">
      <alignment horizontal="left" vertical="center" indent="2"/>
    </xf>
    <xf numFmtId="0" fontId="30" fillId="0" borderId="0" xfId="72" applyFont="1" applyFill="1" applyBorder="1" applyAlignment="1">
      <alignment horizontal="left" vertical="center" indent="2"/>
    </xf>
    <xf numFmtId="180" fontId="49" fillId="0" borderId="0" xfId="0" applyNumberFormat="1" applyFont="1" applyFill="1" applyBorder="1" applyAlignment="1" applyProtection="1">
      <alignment horizontal="right" vertical="center"/>
      <protection locked="0"/>
    </xf>
    <xf numFmtId="0" fontId="50" fillId="0" borderId="1" xfId="88" applyFont="1" applyFill="1" applyBorder="1" applyAlignment="1">
      <alignment vertical="center"/>
    </xf>
    <xf numFmtId="183" fontId="23" fillId="0" borderId="1" xfId="72" applyNumberFormat="1" applyFont="1" applyFill="1" applyBorder="1" applyAlignment="1">
      <alignment horizontal="right" vertical="center"/>
    </xf>
    <xf numFmtId="0" fontId="35" fillId="0" borderId="8" xfId="88" applyFont="1" applyFill="1" applyBorder="1" applyAlignment="1">
      <alignment vertical="center"/>
    </xf>
    <xf numFmtId="191" fontId="31" fillId="0" borderId="8" xfId="87" applyNumberFormat="1" applyFont="1" applyFill="1" applyBorder="1" applyAlignment="1">
      <alignment vertical="center"/>
    </xf>
    <xf numFmtId="180" fontId="31" fillId="0" borderId="1" xfId="87" applyNumberFormat="1" applyFont="1" applyFill="1" applyBorder="1">
      <alignment vertical="center"/>
    </xf>
    <xf numFmtId="0" fontId="17" fillId="0" borderId="1" xfId="87" applyFont="1" applyFill="1" applyBorder="1" applyAlignment="1">
      <alignment horizontal="left" vertical="center" indent="1"/>
    </xf>
    <xf numFmtId="180" fontId="0" fillId="0" borderId="0" xfId="87" applyNumberFormat="1" applyFill="1">
      <alignment vertical="center"/>
    </xf>
    <xf numFmtId="0" fontId="0" fillId="0" borderId="1" xfId="87" applyFill="1" applyBorder="1">
      <alignment vertical="center"/>
    </xf>
    <xf numFmtId="183" fontId="18" fillId="0" borderId="8" xfId="82" applyNumberFormat="1" applyFont="1" applyFill="1" applyBorder="1" applyAlignment="1" applyProtection="1">
      <alignment horizontal="center" vertical="center" wrapText="1"/>
      <protection locked="0"/>
    </xf>
    <xf numFmtId="183" fontId="23" fillId="0" borderId="1" xfId="72" applyNumberFormat="1" applyFont="1" applyFill="1" applyBorder="1">
      <alignment vertical="center"/>
    </xf>
    <xf numFmtId="180" fontId="17" fillId="0" borderId="1" xfId="72" applyNumberFormat="1" applyFont="1" applyFill="1" applyBorder="1">
      <alignment vertical="center"/>
    </xf>
    <xf numFmtId="0" fontId="0" fillId="0" borderId="3" xfId="72" applyFill="1" applyBorder="1" applyAlignment="1">
      <alignment vertical="center"/>
    </xf>
    <xf numFmtId="182" fontId="48" fillId="0" borderId="1" xfId="72" applyNumberFormat="1" applyFont="1" applyFill="1" applyBorder="1">
      <alignment vertical="center"/>
    </xf>
    <xf numFmtId="0" fontId="17" fillId="0" borderId="1" xfId="72" applyFont="1" applyFill="1" applyBorder="1" applyAlignment="1">
      <alignment vertical="center" wrapText="1"/>
    </xf>
    <xf numFmtId="180" fontId="14" fillId="0" borderId="0" xfId="88" applyNumberFormat="1" applyFont="1" applyFill="1"/>
    <xf numFmtId="182" fontId="43" fillId="0" borderId="1" xfId="88" applyNumberFormat="1" applyFont="1" applyFill="1" applyBorder="1"/>
    <xf numFmtId="0" fontId="30" fillId="2" borderId="6" xfId="72" applyFont="1" applyFill="1" applyBorder="1" applyAlignment="1">
      <alignment horizontal="left" vertical="center" wrapText="1"/>
    </xf>
    <xf numFmtId="0" fontId="30" fillId="0" borderId="0" xfId="72" applyFont="1" applyFill="1" applyBorder="1" applyAlignment="1">
      <alignment horizontal="left" vertical="center" wrapText="1"/>
    </xf>
    <xf numFmtId="0" fontId="23" fillId="0" borderId="0" xfId="0" applyFont="1" applyFill="1" applyAlignment="1">
      <alignment vertical="center"/>
    </xf>
    <xf numFmtId="182" fontId="51" fillId="2" borderId="0" xfId="0" applyNumberFormat="1" applyFont="1" applyFill="1" applyAlignment="1">
      <alignment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2" fontId="52" fillId="2" borderId="0" xfId="72" applyNumberFormat="1" applyFont="1" applyFill="1" applyAlignment="1">
      <alignment horizontal="center" vertical="center"/>
    </xf>
    <xf numFmtId="0" fontId="0" fillId="0" borderId="3" xfId="72" applyFill="1" applyBorder="1" applyAlignment="1">
      <alignment horizontal="right" vertical="center"/>
    </xf>
    <xf numFmtId="182" fontId="0" fillId="0" borderId="3" xfId="72" applyNumberFormat="1" applyFill="1" applyBorder="1" applyAlignment="1">
      <alignment horizontal="right" vertical="center"/>
    </xf>
    <xf numFmtId="182" fontId="53" fillId="2" borderId="1" xfId="88" applyNumberFormat="1" applyFont="1" applyFill="1" applyBorder="1" applyAlignment="1">
      <alignment horizontal="center" vertical="center"/>
    </xf>
    <xf numFmtId="0" fontId="18" fillId="0" borderId="1" xfId="97" applyFont="1" applyFill="1" applyBorder="1" applyAlignment="1" applyProtection="1">
      <alignment horizontal="left" vertical="center" wrapText="1"/>
      <protection locked="0"/>
    </xf>
    <xf numFmtId="182" fontId="46" fillId="2" borderId="1" xfId="9" applyNumberFormat="1" applyFont="1" applyFill="1" applyBorder="1" applyAlignment="1" applyProtection="1">
      <alignment horizontal="right" vertical="center"/>
    </xf>
    <xf numFmtId="0" fontId="44" fillId="0" borderId="1" xfId="0" applyFont="1" applyBorder="1">
      <alignment vertical="center"/>
    </xf>
    <xf numFmtId="182" fontId="46" fillId="2" borderId="1" xfId="0" applyNumberFormat="1" applyFont="1" applyFill="1" applyBorder="1" applyAlignment="1" applyProtection="1">
      <alignment horizontal="right" vertical="center"/>
    </xf>
    <xf numFmtId="0" fontId="23" fillId="0" borderId="0" xfId="0" applyFont="1" applyFill="1" applyBorder="1" applyAlignment="1">
      <alignment vertical="center"/>
    </xf>
    <xf numFmtId="0" fontId="17" fillId="0" borderId="1" xfId="0" applyFont="1" applyBorder="1">
      <alignment vertical="center"/>
    </xf>
    <xf numFmtId="182" fontId="25" fillId="2" borderId="1" xfId="0" applyNumberFormat="1" applyFont="1" applyFill="1" applyBorder="1" applyAlignment="1" applyProtection="1">
      <alignment horizontal="right" vertical="center"/>
    </xf>
    <xf numFmtId="0" fontId="0" fillId="0" borderId="6" xfId="72" applyFill="1" applyBorder="1" applyAlignment="1">
      <alignment vertical="center" wrapText="1"/>
    </xf>
    <xf numFmtId="182" fontId="0" fillId="0" borderId="6" xfId="72" applyNumberFormat="1"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79" fontId="0" fillId="2" borderId="0" xfId="72" applyNumberFormat="1" applyFill="1">
      <alignment vertical="center"/>
    </xf>
    <xf numFmtId="182" fontId="0" fillId="0" borderId="0" xfId="72" applyNumberFormat="1" applyFill="1">
      <alignment vertical="center"/>
    </xf>
    <xf numFmtId="182" fontId="0" fillId="2" borderId="0" xfId="72" applyNumberFormat="1" applyFill="1">
      <alignment vertical="center"/>
    </xf>
    <xf numFmtId="0" fontId="54" fillId="0" borderId="0" xfId="72" applyFont="1" applyFill="1" applyAlignment="1">
      <alignment horizontal="center" vertical="center"/>
    </xf>
    <xf numFmtId="0" fontId="54" fillId="2" borderId="0" xfId="72" applyFont="1" applyFill="1" applyAlignment="1">
      <alignment horizontal="center" vertical="center"/>
    </xf>
    <xf numFmtId="182" fontId="54" fillId="0" borderId="0" xfId="72" applyNumberFormat="1" applyFont="1" applyFill="1" applyAlignment="1">
      <alignment horizontal="center" vertical="center"/>
    </xf>
    <xf numFmtId="0" fontId="55" fillId="0" borderId="0" xfId="72" applyFont="1" applyFill="1" applyAlignment="1">
      <alignment horizontal="center" vertical="center"/>
    </xf>
    <xf numFmtId="179" fontId="55" fillId="2" borderId="0" xfId="72" applyNumberFormat="1" applyFont="1" applyFill="1" applyAlignment="1">
      <alignment horizontal="center" vertical="center"/>
    </xf>
    <xf numFmtId="182" fontId="55" fillId="0" borderId="0" xfId="72" applyNumberFormat="1" applyFont="1" applyFill="1" applyAlignment="1">
      <alignment horizontal="center" vertical="center"/>
    </xf>
    <xf numFmtId="179" fontId="16" fillId="2" borderId="1" xfId="72" applyNumberFormat="1" applyFont="1" applyFill="1" applyBorder="1" applyAlignment="1">
      <alignment horizontal="center" vertical="center" wrapText="1"/>
    </xf>
    <xf numFmtId="182" fontId="16" fillId="2" borderId="1" xfId="82" applyNumberFormat="1" applyFont="1" applyFill="1" applyBorder="1" applyAlignment="1" applyProtection="1">
      <alignment horizontal="center" vertical="center" wrapText="1"/>
      <protection locked="0"/>
    </xf>
    <xf numFmtId="182" fontId="16" fillId="2" borderId="1" xfId="72" applyNumberFormat="1" applyFont="1" applyFill="1" applyBorder="1" applyAlignment="1">
      <alignment horizontal="center" vertical="center"/>
    </xf>
    <xf numFmtId="182" fontId="33" fillId="2" borderId="1" xfId="66" applyNumberFormat="1" applyFont="1" applyFill="1" applyBorder="1">
      <alignment vertical="center"/>
    </xf>
    <xf numFmtId="0" fontId="16" fillId="2" borderId="1" xfId="97" applyFont="1" applyFill="1" applyBorder="1" applyAlignment="1" applyProtection="1">
      <alignment horizontal="left" vertical="center" wrapText="1"/>
      <protection locked="0"/>
    </xf>
    <xf numFmtId="182" fontId="16" fillId="2" borderId="1" xfId="97" applyNumberFormat="1" applyFont="1" applyFill="1" applyBorder="1" applyAlignment="1" applyProtection="1">
      <alignment horizontal="left" vertical="center" wrapText="1"/>
      <protection locked="0"/>
    </xf>
    <xf numFmtId="0" fontId="17" fillId="2" borderId="1" xfId="72" applyFont="1" applyFill="1" applyBorder="1" applyAlignment="1">
      <alignment vertical="center"/>
    </xf>
    <xf numFmtId="182" fontId="29" fillId="2" borderId="1" xfId="66" applyNumberFormat="1" applyFont="1" applyFill="1" applyBorder="1" applyAlignment="1">
      <alignment horizontal="right" vertical="center"/>
    </xf>
    <xf numFmtId="182" fontId="29" fillId="2" borderId="1" xfId="66" applyNumberFormat="1" applyFont="1" applyFill="1" applyBorder="1">
      <alignment vertical="center"/>
    </xf>
    <xf numFmtId="182" fontId="17" fillId="2" borderId="1" xfId="72" applyNumberFormat="1" applyFont="1" applyFill="1" applyBorder="1" applyAlignment="1">
      <alignment vertical="center"/>
    </xf>
    <xf numFmtId="0" fontId="29" fillId="2" borderId="1" xfId="66" applyFont="1" applyFill="1" applyBorder="1">
      <alignment vertical="center"/>
    </xf>
    <xf numFmtId="181" fontId="33" fillId="2" borderId="1" xfId="66" applyNumberFormat="1" applyFont="1" applyFill="1" applyBorder="1">
      <alignment vertical="center"/>
    </xf>
    <xf numFmtId="181" fontId="29" fillId="2" borderId="1" xfId="66" applyNumberFormat="1" applyFont="1" applyFill="1" applyBorder="1">
      <alignment vertical="center"/>
    </xf>
    <xf numFmtId="0" fontId="0" fillId="2" borderId="6" xfId="72" applyFont="1" applyFill="1" applyBorder="1" applyAlignment="1">
      <alignment horizontal="left" vertical="center" wrapText="1"/>
    </xf>
    <xf numFmtId="182" fontId="0" fillId="2" borderId="6" xfId="72" applyNumberFormat="1" applyFont="1" applyFill="1" applyBorder="1" applyAlignment="1">
      <alignment horizontal="left" vertical="center" wrapText="1"/>
    </xf>
    <xf numFmtId="182" fontId="11" fillId="2" borderId="0" xfId="72" applyNumberFormat="1" applyFont="1" applyFill="1" applyAlignment="1">
      <alignment horizontal="left" vertical="center"/>
    </xf>
    <xf numFmtId="182" fontId="54" fillId="2" borderId="0" xfId="72" applyNumberFormat="1" applyFont="1" applyFill="1" applyAlignment="1">
      <alignment horizontal="center" vertical="center"/>
    </xf>
    <xf numFmtId="182" fontId="55" fillId="2" borderId="0" xfId="72" applyNumberFormat="1" applyFont="1" applyFill="1" applyAlignment="1">
      <alignment horizontal="center" vertical="center"/>
    </xf>
    <xf numFmtId="182" fontId="29" fillId="2" borderId="0" xfId="66" applyNumberFormat="1" applyFont="1" applyFill="1" applyBorder="1">
      <alignment vertical="center"/>
    </xf>
    <xf numFmtId="182" fontId="16" fillId="2" borderId="1" xfId="72" applyNumberFormat="1" applyFont="1" applyFill="1" applyBorder="1" applyAlignment="1">
      <alignment horizontal="center" vertical="center" wrapText="1"/>
    </xf>
    <xf numFmtId="182" fontId="0" fillId="2" borderId="1" xfId="72" applyNumberFormat="1" applyFill="1" applyBorder="1">
      <alignment vertical="center"/>
    </xf>
    <xf numFmtId="178" fontId="56" fillId="0" borderId="0" xfId="76" applyNumberFormat="1" applyFont="1" applyBorder="1" applyAlignment="1">
      <alignment vertical="center"/>
    </xf>
    <xf numFmtId="41" fontId="57" fillId="2" borderId="0" xfId="49" applyFont="1" applyFill="1" applyBorder="1" applyAlignment="1">
      <alignment vertical="center"/>
    </xf>
    <xf numFmtId="41" fontId="57" fillId="0" borderId="0" xfId="49" applyFont="1" applyFill="1" applyBorder="1" applyAlignment="1">
      <alignment vertical="center"/>
    </xf>
    <xf numFmtId="178" fontId="56" fillId="0" borderId="0" xfId="76" applyNumberFormat="1" applyFont="1" applyAlignment="1">
      <alignment vertical="center"/>
    </xf>
    <xf numFmtId="183" fontId="56" fillId="0" borderId="0" xfId="49" applyNumberFormat="1" applyFont="1" applyAlignment="1">
      <alignment vertical="center"/>
    </xf>
    <xf numFmtId="176" fontId="56" fillId="0" borderId="0" xfId="76" applyNumberFormat="1" applyFont="1" applyAlignment="1">
      <alignment vertical="center"/>
    </xf>
    <xf numFmtId="0" fontId="11" fillId="0" borderId="0" xfId="72" applyFont="1" applyFill="1" applyAlignment="1">
      <alignment vertical="center"/>
    </xf>
    <xf numFmtId="183" fontId="11" fillId="0" borderId="0" xfId="72" applyNumberFormat="1" applyFont="1" applyFill="1" applyAlignment="1">
      <alignment vertical="center"/>
    </xf>
    <xf numFmtId="176" fontId="11" fillId="0" borderId="0" xfId="72" applyNumberFormat="1" applyFont="1" applyFill="1" applyAlignment="1">
      <alignment vertical="center"/>
    </xf>
    <xf numFmtId="178" fontId="58" fillId="3" borderId="0" xfId="76" applyNumberFormat="1" applyFont="1" applyFill="1" applyAlignment="1" applyProtection="1">
      <alignment horizontal="center" vertical="center"/>
    </xf>
    <xf numFmtId="183" fontId="56" fillId="0" borderId="0" xfId="49" applyNumberFormat="1" applyFont="1" applyFill="1" applyBorder="1" applyAlignment="1" applyProtection="1">
      <alignment horizontal="center" vertical="center"/>
    </xf>
    <xf numFmtId="176" fontId="27" fillId="3" borderId="0" xfId="76" applyNumberFormat="1" applyFont="1" applyFill="1" applyBorder="1" applyAlignment="1" applyProtection="1">
      <alignment horizontal="right" vertical="center"/>
    </xf>
    <xf numFmtId="178" fontId="59" fillId="3" borderId="1" xfId="88" applyNumberFormat="1" applyFont="1" applyFill="1" applyBorder="1" applyAlignment="1" applyProtection="1">
      <alignment horizontal="center" vertical="center"/>
    </xf>
    <xf numFmtId="183" fontId="59" fillId="3" borderId="1" xfId="49" applyNumberFormat="1" applyFont="1" applyFill="1" applyBorder="1" applyAlignment="1" applyProtection="1">
      <alignment horizontal="center" vertical="center"/>
    </xf>
    <xf numFmtId="176" fontId="59" fillId="2" borderId="1" xfId="76" applyNumberFormat="1" applyFont="1" applyFill="1" applyBorder="1" applyAlignment="1">
      <alignment horizontal="center" vertical="center" wrapText="1"/>
    </xf>
    <xf numFmtId="178" fontId="16" fillId="3" borderId="1" xfId="88" applyNumberFormat="1" applyFont="1" applyFill="1" applyBorder="1" applyAlignment="1" applyProtection="1">
      <alignment horizontal="left" vertical="center" wrapText="1"/>
    </xf>
    <xf numFmtId="182" fontId="19" fillId="2" borderId="1" xfId="49" applyNumberFormat="1" applyFont="1" applyFill="1" applyBorder="1" applyAlignment="1" applyProtection="1">
      <alignment horizontal="right" vertical="center"/>
    </xf>
    <xf numFmtId="187" fontId="19" fillId="2" borderId="1" xfId="76" applyNumberFormat="1" applyFont="1" applyFill="1" applyBorder="1" applyAlignment="1" applyProtection="1">
      <alignment horizontal="right" vertical="center"/>
    </xf>
    <xf numFmtId="178" fontId="25" fillId="0" borderId="1" xfId="88" applyNumberFormat="1" applyFont="1" applyFill="1" applyBorder="1" applyAlignment="1" applyProtection="1">
      <alignment horizontal="left" vertical="center" wrapText="1" indent="2"/>
    </xf>
    <xf numFmtId="182" fontId="25" fillId="2" borderId="1" xfId="49" applyNumberFormat="1" applyFont="1" applyFill="1" applyBorder="1" applyAlignment="1" applyProtection="1">
      <alignment horizontal="right" vertical="center"/>
    </xf>
    <xf numFmtId="178" fontId="16" fillId="0" borderId="1" xfId="88" applyNumberFormat="1" applyFont="1" applyFill="1" applyBorder="1" applyAlignment="1" applyProtection="1">
      <alignment horizontal="left" vertical="center" wrapText="1"/>
    </xf>
    <xf numFmtId="43" fontId="57" fillId="0" borderId="0" xfId="49" applyNumberFormat="1" applyFont="1" applyFill="1" applyBorder="1" applyAlignment="1">
      <alignment vertical="center"/>
    </xf>
    <xf numFmtId="9" fontId="19" fillId="2" borderId="1" xfId="76" applyNumberFormat="1" applyFont="1" applyFill="1" applyBorder="1" applyAlignment="1" applyProtection="1">
      <alignment horizontal="right" vertical="center"/>
    </xf>
    <xf numFmtId="41" fontId="56" fillId="2" borderId="0" xfId="49" applyFont="1" applyFill="1" applyAlignment="1">
      <alignment vertical="center"/>
    </xf>
    <xf numFmtId="176" fontId="56" fillId="2" borderId="0" xfId="76" applyNumberFormat="1" applyFont="1" applyFill="1" applyAlignment="1">
      <alignment vertical="center"/>
    </xf>
    <xf numFmtId="0" fontId="60" fillId="0" borderId="0" xfId="72" applyFont="1" applyFill="1" applyAlignment="1">
      <alignment vertical="center"/>
    </xf>
    <xf numFmtId="41" fontId="56" fillId="2" borderId="0" xfId="49" applyFont="1" applyFill="1" applyBorder="1" applyAlignment="1" applyProtection="1">
      <alignment horizontal="center" vertical="center"/>
    </xf>
    <xf numFmtId="176" fontId="27" fillId="2" borderId="0" xfId="76" applyNumberFormat="1" applyFont="1" applyFill="1" applyBorder="1" applyAlignment="1" applyProtection="1">
      <alignment horizontal="right" vertical="center"/>
    </xf>
    <xf numFmtId="41" fontId="59" fillId="2" borderId="1" xfId="49" applyFont="1" applyFill="1" applyBorder="1" applyAlignment="1" applyProtection="1">
      <alignment horizontal="center" vertical="center"/>
    </xf>
    <xf numFmtId="187" fontId="56" fillId="0" borderId="0" xfId="76" applyNumberFormat="1" applyFont="1" applyBorder="1" applyAlignment="1">
      <alignment vertical="center"/>
    </xf>
    <xf numFmtId="178" fontId="25" fillId="0" borderId="1" xfId="88" applyNumberFormat="1" applyFont="1" applyFill="1" applyBorder="1" applyAlignment="1" applyProtection="1">
      <alignment horizontal="left" vertical="center" wrapText="1" indent="1"/>
    </xf>
    <xf numFmtId="187" fontId="56" fillId="0" borderId="0" xfId="76" applyNumberFormat="1" applyFont="1" applyAlignment="1">
      <alignment vertical="center"/>
    </xf>
    <xf numFmtId="178" fontId="25" fillId="0" borderId="1" xfId="88" applyNumberFormat="1" applyFont="1" applyFill="1" applyBorder="1" applyAlignment="1" applyProtection="1">
      <alignment horizontal="left" vertical="center" wrapText="1"/>
    </xf>
    <xf numFmtId="178" fontId="30" fillId="0" borderId="6" xfId="76" applyNumberFormat="1" applyFont="1" applyBorder="1" applyAlignment="1">
      <alignment horizontal="left" vertical="center" wrapText="1"/>
    </xf>
    <xf numFmtId="178" fontId="30" fillId="0" borderId="6" xfId="76" applyNumberFormat="1" applyFont="1" applyBorder="1" applyAlignment="1">
      <alignment horizontal="left" vertical="center"/>
    </xf>
    <xf numFmtId="190" fontId="56" fillId="0" borderId="0" xfId="76" applyNumberFormat="1" applyFont="1" applyBorder="1" applyAlignment="1">
      <alignment vertical="center"/>
    </xf>
    <xf numFmtId="178" fontId="58" fillId="3" borderId="0" xfId="76" applyNumberFormat="1" applyFont="1" applyFill="1" applyAlignment="1" applyProtection="1" quotePrefix="1">
      <alignment horizontal="center" vertical="center"/>
    </xf>
  </cellXfs>
  <cellStyles count="11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输出 2"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常规 10"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千位分隔[0] 3 2" xfId="74"/>
    <cellStyle name="常规 2 5" xfId="75"/>
    <cellStyle name="常规 2 6" xfId="76"/>
    <cellStyle name="常规 2 6 2" xfId="77"/>
    <cellStyle name="常规 2 7" xfId="78"/>
    <cellStyle name="输入 2" xfId="79"/>
    <cellStyle name="常规 2 8" xfId="80"/>
    <cellStyle name="常规 2 9" xfId="81"/>
    <cellStyle name="常规_2007人代会数据 2" xfId="82"/>
    <cellStyle name="常规 3" xfId="83"/>
    <cellStyle name="常规 3 2" xfId="84"/>
    <cellStyle name="常规 3 2 2" xfId="85"/>
    <cellStyle name="常规 3 3" xfId="86"/>
    <cellStyle name="常规 3 4" xfId="87"/>
    <cellStyle name="常规 4" xfId="88"/>
    <cellStyle name="常规 4 2" xfId="89"/>
    <cellStyle name="常规 4 2 2" xfId="90"/>
    <cellStyle name="常规 4 2 3" xfId="91"/>
    <cellStyle name="常规 4 3" xfId="92"/>
    <cellStyle name="常规 5" xfId="93"/>
    <cellStyle name="注释 2" xfId="94"/>
    <cellStyle name="常规 6 2" xfId="95"/>
    <cellStyle name="常规 7" xfId="96"/>
    <cellStyle name="常规 9" xfId="97"/>
    <cellStyle name="好 2" xfId="98"/>
    <cellStyle name="汇总 2" xfId="99"/>
    <cellStyle name="检查单元格 2" xfId="100"/>
    <cellStyle name="解释性文本 2" xfId="101"/>
    <cellStyle name="警告文本 2" xfId="102"/>
    <cellStyle name="链接单元格 2" xfId="103"/>
    <cellStyle name="千位分隔 2" xfId="104"/>
    <cellStyle name="千位分隔 2 2" xfId="105"/>
    <cellStyle name="千位分隔 2 3" xfId="106"/>
    <cellStyle name="千位分隔 2 3 2 2 2" xfId="107"/>
    <cellStyle name="千位分隔 2 3 2 2 2 2" xfId="108"/>
    <cellStyle name="千位分隔 2 3 2 2 2 3" xfId="109"/>
    <cellStyle name="千位分隔 2 4 2" xfId="110"/>
    <cellStyle name="千位分隔[0] 6" xfId="111"/>
    <cellStyle name="千位分隔[0] 6 2" xfId="112"/>
    <cellStyle name="千位分隔[0] 7" xfId="113"/>
    <cellStyle name="样式 1" xfId="11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3"/>
  <sheetViews>
    <sheetView showZeros="0" workbookViewId="0">
      <selection activeCell="F18" sqref="F18"/>
    </sheetView>
  </sheetViews>
  <sheetFormatPr defaultColWidth="9" defaultRowHeight="20.45" customHeight="1"/>
  <cols>
    <col min="1" max="1" width="42.125" style="406" customWidth="1"/>
    <col min="2" max="2" width="23.375" style="426" customWidth="1"/>
    <col min="3" max="3" width="23.875" style="427" customWidth="1"/>
    <col min="4" max="4" width="9" style="403"/>
    <col min="5" max="5" width="29.75" style="406" customWidth="1"/>
    <col min="6" max="16384" width="9" style="406"/>
  </cols>
  <sheetData>
    <row r="1" s="372" customFormat="1" ht="27.75" customHeight="1" spans="1:5">
      <c r="A1" s="409" t="s">
        <v>0</v>
      </c>
      <c r="B1" s="409"/>
      <c r="C1" s="411"/>
      <c r="D1" s="428"/>
      <c r="E1" s="428"/>
    </row>
    <row r="2" s="403" customFormat="1" ht="24.75" spans="1:3">
      <c r="A2" s="439" t="s">
        <v>1</v>
      </c>
      <c r="B2" s="412"/>
      <c r="C2" s="412"/>
    </row>
    <row r="3" s="403" customFormat="1" ht="23.25" customHeight="1" spans="1:3">
      <c r="A3" s="406"/>
      <c r="B3" s="429"/>
      <c r="C3" s="430" t="s">
        <v>2</v>
      </c>
    </row>
    <row r="4" s="403" customFormat="1" ht="23.25" customHeight="1" spans="1:3">
      <c r="A4" s="415" t="s">
        <v>3</v>
      </c>
      <c r="B4" s="431" t="s">
        <v>4</v>
      </c>
      <c r="C4" s="417" t="s">
        <v>5</v>
      </c>
    </row>
    <row r="5" s="403" customFormat="1" ht="23.25" customHeight="1" spans="1:8">
      <c r="A5" s="418" t="s">
        <v>6</v>
      </c>
      <c r="B5" s="419">
        <f>B6+B18</f>
        <v>406.513</v>
      </c>
      <c r="C5" s="420">
        <v>-27</v>
      </c>
      <c r="H5" s="432"/>
    </row>
    <row r="6" s="403" customFormat="1" ht="23.25" customHeight="1" spans="1:8">
      <c r="A6" s="423" t="s">
        <v>7</v>
      </c>
      <c r="B6" s="419">
        <f>SUM(B7:B17)</f>
        <v>380.703</v>
      </c>
      <c r="C6" s="420">
        <v>-24</v>
      </c>
      <c r="H6" s="432"/>
    </row>
    <row r="7" s="403" customFormat="1" ht="23.25" customHeight="1" spans="1:9">
      <c r="A7" s="433" t="s">
        <v>8</v>
      </c>
      <c r="B7" s="422">
        <v>250.8</v>
      </c>
      <c r="C7" s="420">
        <v>-25</v>
      </c>
      <c r="H7" s="432"/>
      <c r="I7" s="438"/>
    </row>
    <row r="8" s="403" customFormat="1" ht="23.25" customHeight="1" spans="1:8">
      <c r="A8" s="433" t="s">
        <v>9</v>
      </c>
      <c r="B8" s="422">
        <v>33.91</v>
      </c>
      <c r="C8" s="420">
        <v>12</v>
      </c>
      <c r="H8" s="432"/>
    </row>
    <row r="9" s="403" customFormat="1" ht="23.25" customHeight="1" spans="1:8">
      <c r="A9" s="433" t="s">
        <v>10</v>
      </c>
      <c r="B9" s="422">
        <v>17.81</v>
      </c>
      <c r="C9" s="420">
        <v>48</v>
      </c>
      <c r="H9" s="432"/>
    </row>
    <row r="10" s="403" customFormat="1" ht="23.25" customHeight="1" spans="1:8">
      <c r="A10" s="433" t="s">
        <v>11</v>
      </c>
      <c r="B10" s="422">
        <v>52.79</v>
      </c>
      <c r="C10" s="420">
        <v>-29</v>
      </c>
      <c r="H10" s="432"/>
    </row>
    <row r="11" s="403" customFormat="1" ht="23.25" customHeight="1" spans="1:8">
      <c r="A11" s="433" t="s">
        <v>12</v>
      </c>
      <c r="B11" s="422">
        <v>2.15</v>
      </c>
      <c r="C11" s="420">
        <v>0.06</v>
      </c>
      <c r="H11" s="432"/>
    </row>
    <row r="12" s="403" customFormat="1" ht="23.25" customHeight="1" spans="1:8">
      <c r="A12" s="433" t="s">
        <v>13</v>
      </c>
      <c r="B12" s="422">
        <v>7.77</v>
      </c>
      <c r="C12" s="420">
        <v>-36</v>
      </c>
      <c r="H12" s="432"/>
    </row>
    <row r="13" s="403" customFormat="1" ht="23.25" customHeight="1" spans="1:8">
      <c r="A13" s="433" t="s">
        <v>14</v>
      </c>
      <c r="B13" s="422">
        <v>1.9</v>
      </c>
      <c r="C13" s="420">
        <v>-71</v>
      </c>
      <c r="H13" s="432"/>
    </row>
    <row r="14" s="403" customFormat="1" ht="23.25" customHeight="1" spans="1:8">
      <c r="A14" s="433" t="s">
        <v>15</v>
      </c>
      <c r="B14" s="422">
        <v>3.75</v>
      </c>
      <c r="C14" s="420">
        <v>-24</v>
      </c>
      <c r="H14" s="432"/>
    </row>
    <row r="15" s="403" customFormat="1" ht="23.25" customHeight="1" spans="1:8">
      <c r="A15" s="433" t="s">
        <v>16</v>
      </c>
      <c r="B15" s="422">
        <v>2.67</v>
      </c>
      <c r="C15" s="420">
        <v>-75</v>
      </c>
      <c r="H15" s="432"/>
    </row>
    <row r="16" s="403" customFormat="1" ht="23.25" customHeight="1" spans="1:8">
      <c r="A16" s="433" t="s">
        <v>17</v>
      </c>
      <c r="B16" s="422">
        <v>6.7</v>
      </c>
      <c r="C16" s="420">
        <v>-45</v>
      </c>
      <c r="H16" s="432"/>
    </row>
    <row r="17" s="403" customFormat="1" ht="23.25" customHeight="1" spans="1:8">
      <c r="A17" s="433" t="s">
        <v>18</v>
      </c>
      <c r="B17" s="422">
        <v>0.453</v>
      </c>
      <c r="C17" s="420">
        <v>0.02</v>
      </c>
      <c r="H17" s="432"/>
    </row>
    <row r="18" s="403" customFormat="1" ht="23.25" customHeight="1" spans="1:8">
      <c r="A18" s="423" t="s">
        <v>19</v>
      </c>
      <c r="B18" s="419">
        <v>25.81</v>
      </c>
      <c r="C18" s="420">
        <v>-51</v>
      </c>
      <c r="H18" s="432"/>
    </row>
    <row r="19" s="406" customFormat="1" ht="23.25" customHeight="1" spans="1:8">
      <c r="A19" s="418" t="s">
        <v>20</v>
      </c>
      <c r="B19" s="419"/>
      <c r="C19" s="420"/>
      <c r="H19" s="434"/>
    </row>
    <row r="20" s="406" customFormat="1" ht="23.25" customHeight="1" spans="1:8">
      <c r="A20" s="435" t="s">
        <v>21</v>
      </c>
      <c r="B20" s="422"/>
      <c r="C20" s="420"/>
      <c r="H20" s="434"/>
    </row>
    <row r="21" s="406" customFormat="1" ht="23.25" customHeight="1" spans="1:8">
      <c r="A21" s="423" t="s">
        <v>22</v>
      </c>
      <c r="B21" s="419"/>
      <c r="C21" s="420"/>
      <c r="H21" s="434"/>
    </row>
    <row r="22" s="406" customFormat="1" ht="23.25" customHeight="1" spans="1:8">
      <c r="A22" s="423" t="s">
        <v>23</v>
      </c>
      <c r="B22" s="419"/>
      <c r="C22" s="420"/>
      <c r="H22" s="434"/>
    </row>
    <row r="23" ht="20.25" customHeight="1" spans="1:3">
      <c r="A23" s="436" t="s">
        <v>24</v>
      </c>
      <c r="B23" s="437"/>
      <c r="C23" s="437"/>
    </row>
  </sheetData>
  <mergeCells count="2">
    <mergeCell ref="A2:C2"/>
    <mergeCell ref="A23:C23"/>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Q24"/>
  <sheetViews>
    <sheetView showZeros="0" workbookViewId="0">
      <selection activeCell="F15" sqref="F15"/>
    </sheetView>
  </sheetViews>
  <sheetFormatPr defaultColWidth="9" defaultRowHeight="20.45" customHeight="1"/>
  <cols>
    <col min="1" max="1" width="38.375" style="406" customWidth="1"/>
    <col min="2" max="2" width="24.125" style="407" customWidth="1"/>
    <col min="3" max="3" width="24.125" style="408" customWidth="1"/>
    <col min="4" max="4" width="9" style="403"/>
    <col min="5" max="5" width="28.125" style="406" customWidth="1"/>
    <col min="6" max="6" width="13.75" style="406" customWidth="1"/>
    <col min="7" max="7" width="9" style="406"/>
    <col min="8" max="8" width="15.625" style="406" customWidth="1"/>
    <col min="9" max="16384" width="9" style="406"/>
  </cols>
  <sheetData>
    <row r="1" s="181" customFormat="1" ht="27.75" customHeight="1" spans="1:17">
      <c r="A1" s="409" t="s">
        <v>25</v>
      </c>
      <c r="B1" s="410"/>
      <c r="C1" s="411"/>
      <c r="D1" s="356"/>
      <c r="E1" s="356"/>
      <c r="F1" s="356"/>
      <c r="G1" s="356"/>
      <c r="H1" s="356"/>
      <c r="I1" s="356"/>
      <c r="J1" s="356"/>
      <c r="K1" s="356"/>
      <c r="L1" s="356"/>
      <c r="M1" s="356"/>
      <c r="N1" s="356"/>
      <c r="O1" s="356"/>
      <c r="P1" s="356"/>
      <c r="Q1" s="356"/>
    </row>
    <row r="2" s="403" customFormat="1" ht="24.75" spans="1:3">
      <c r="A2" s="439" t="s">
        <v>26</v>
      </c>
      <c r="B2" s="412"/>
      <c r="C2" s="412"/>
    </row>
    <row r="3" s="403" customFormat="1" customHeight="1" spans="1:3">
      <c r="A3" s="406"/>
      <c r="B3" s="413"/>
      <c r="C3" s="414" t="s">
        <v>2</v>
      </c>
    </row>
    <row r="4" s="403" customFormat="1" ht="23.25" customHeight="1" spans="1:3">
      <c r="A4" s="415" t="s">
        <v>27</v>
      </c>
      <c r="B4" s="416" t="s">
        <v>4</v>
      </c>
      <c r="C4" s="417" t="s">
        <v>5</v>
      </c>
    </row>
    <row r="5" s="403" customFormat="1" ht="23.25" customHeight="1" spans="1:3">
      <c r="A5" s="418" t="s">
        <v>28</v>
      </c>
      <c r="B5" s="419">
        <f>SUM(B6:B16)</f>
        <v>5430.89</v>
      </c>
      <c r="C5" s="420">
        <v>36</v>
      </c>
    </row>
    <row r="6" s="403" customFormat="1" ht="23.25" customHeight="1" spans="1:3">
      <c r="A6" s="421" t="s">
        <v>29</v>
      </c>
      <c r="B6" s="422">
        <v>1279.47</v>
      </c>
      <c r="C6" s="420">
        <v>18</v>
      </c>
    </row>
    <row r="7" s="403" customFormat="1" ht="23.25" customHeight="1" spans="1:3">
      <c r="A7" s="421" t="s">
        <v>30</v>
      </c>
      <c r="B7" s="422">
        <v>88.14</v>
      </c>
      <c r="C7" s="420">
        <v>-31</v>
      </c>
    </row>
    <row r="8" s="403" customFormat="1" ht="23.25" customHeight="1" spans="1:3">
      <c r="A8" s="421" t="s">
        <v>31</v>
      </c>
      <c r="B8" s="422">
        <v>1528.4</v>
      </c>
      <c r="C8" s="420">
        <v>0.05</v>
      </c>
    </row>
    <row r="9" s="403" customFormat="1" ht="23.25" customHeight="1" spans="1:3">
      <c r="A9" s="421" t="s">
        <v>32</v>
      </c>
      <c r="B9" s="422">
        <v>129.24</v>
      </c>
      <c r="C9" s="420">
        <v>-33</v>
      </c>
    </row>
    <row r="10" s="403" customFormat="1" ht="23.25" customHeight="1" spans="1:3">
      <c r="A10" s="421" t="s">
        <v>33</v>
      </c>
      <c r="B10" s="422">
        <v>43.21</v>
      </c>
      <c r="C10" s="420">
        <v>-52</v>
      </c>
    </row>
    <row r="11" s="403" customFormat="1" ht="23.25" customHeight="1" spans="1:3">
      <c r="A11" s="421" t="s">
        <v>34</v>
      </c>
      <c r="B11" s="422">
        <v>479.85</v>
      </c>
      <c r="C11" s="420">
        <v>269</v>
      </c>
    </row>
    <row r="12" s="403" customFormat="1" ht="23.25" customHeight="1" spans="1:3">
      <c r="A12" s="421" t="s">
        <v>35</v>
      </c>
      <c r="B12" s="422">
        <v>760.61</v>
      </c>
      <c r="C12" s="420">
        <v>11</v>
      </c>
    </row>
    <row r="13" s="403" customFormat="1" ht="23.25" customHeight="1" spans="1:3">
      <c r="A13" s="421" t="s">
        <v>36</v>
      </c>
      <c r="B13" s="422">
        <v>972.52</v>
      </c>
      <c r="C13" s="420">
        <v>2556</v>
      </c>
    </row>
    <row r="14" s="403" customFormat="1" ht="23.25" customHeight="1" spans="1:3">
      <c r="A14" s="421" t="s">
        <v>37</v>
      </c>
      <c r="B14" s="422">
        <v>7.7</v>
      </c>
      <c r="C14" s="420">
        <v>100</v>
      </c>
    </row>
    <row r="15" s="404" customFormat="1" ht="23.25" customHeight="1" spans="1:3">
      <c r="A15" s="421" t="s">
        <v>38</v>
      </c>
      <c r="B15" s="422">
        <v>125.25</v>
      </c>
      <c r="C15" s="420">
        <v>-15</v>
      </c>
    </row>
    <row r="16" s="404" customFormat="1" ht="23.25" customHeight="1" spans="1:3">
      <c r="A16" s="421" t="s">
        <v>39</v>
      </c>
      <c r="B16" s="422">
        <v>16.5</v>
      </c>
      <c r="C16" s="420">
        <v>100</v>
      </c>
    </row>
    <row r="17" s="405" customFormat="1" ht="23.25" customHeight="1" spans="1:8">
      <c r="A17" s="423" t="s">
        <v>40</v>
      </c>
      <c r="B17" s="419">
        <v>3002.69</v>
      </c>
      <c r="C17" s="420">
        <v>3318</v>
      </c>
      <c r="E17" s="424"/>
      <c r="H17" s="424"/>
    </row>
    <row r="18" s="404" customFormat="1" ht="24.6" customHeight="1" spans="1:3">
      <c r="A18" s="423" t="s">
        <v>41</v>
      </c>
      <c r="B18" s="419"/>
      <c r="C18" s="425"/>
    </row>
    <row r="19" s="404" customFormat="1" ht="24.6" customHeight="1" spans="1:3">
      <c r="A19" s="423" t="s">
        <v>42</v>
      </c>
      <c r="B19" s="419"/>
      <c r="C19" s="425"/>
    </row>
    <row r="20" s="403" customFormat="1" ht="24.6" customHeight="1" spans="1:8">
      <c r="A20" s="406"/>
      <c r="B20" s="407"/>
      <c r="C20" s="408"/>
      <c r="E20" s="404"/>
      <c r="F20" s="404"/>
      <c r="G20" s="404"/>
      <c r="H20" s="404"/>
    </row>
    <row r="21" s="404" customFormat="1" customHeight="1" spans="1:8">
      <c r="A21" s="406"/>
      <c r="B21" s="407"/>
      <c r="C21" s="408"/>
      <c r="E21" s="403"/>
      <c r="F21" s="403"/>
      <c r="G21" s="403"/>
      <c r="H21" s="403"/>
    </row>
    <row r="22" s="404" customFormat="1" customHeight="1" spans="1:3">
      <c r="A22" s="406"/>
      <c r="B22" s="407"/>
      <c r="C22" s="408"/>
    </row>
    <row r="23" s="404" customFormat="1" customHeight="1" spans="1:3">
      <c r="A23" s="406"/>
      <c r="B23" s="407"/>
      <c r="C23" s="408"/>
    </row>
    <row r="24" customHeight="1" spans="5:8">
      <c r="E24" s="404"/>
      <c r="F24" s="404"/>
      <c r="G24" s="404"/>
      <c r="H24" s="404"/>
    </row>
  </sheetData>
  <mergeCells count="1">
    <mergeCell ref="A2:C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29"/>
  <sheetViews>
    <sheetView showZeros="0" workbookViewId="0">
      <selection activeCell="M10" sqref="M10"/>
    </sheetView>
  </sheetViews>
  <sheetFormatPr defaultColWidth="9" defaultRowHeight="21.95" customHeight="1"/>
  <cols>
    <col min="1" max="1" width="28.625" style="372" customWidth="1"/>
    <col min="2" max="2" width="14" style="373" hidden="1" customWidth="1"/>
    <col min="3" max="3" width="13.375" style="374" customWidth="1"/>
    <col min="4" max="4" width="13.125" style="374" customWidth="1"/>
    <col min="5" max="5" width="13.625" style="374" customWidth="1"/>
    <col min="6" max="6" width="10.75" style="374" customWidth="1"/>
    <col min="7" max="7" width="11.75" style="374" customWidth="1"/>
    <col min="8" max="8" width="30.5" style="374" customWidth="1"/>
    <col min="9" max="9" width="13.875" style="375" hidden="1" customWidth="1"/>
    <col min="10" max="10" width="13.25" style="374" customWidth="1"/>
    <col min="11" max="11" width="14.375" style="374" customWidth="1"/>
    <col min="12" max="12" width="14.625" style="374" customWidth="1"/>
    <col min="13" max="13" width="11.125" style="374" customWidth="1"/>
    <col min="14" max="14" width="11.75" style="374" customWidth="1"/>
    <col min="15" max="254" width="9" style="372"/>
    <col min="255" max="255" width="4.875" style="372" customWidth="1"/>
    <col min="256" max="256" width="30.625" style="372" customWidth="1"/>
    <col min="257" max="257" width="17" style="372" customWidth="1"/>
    <col min="258" max="258" width="13.5" style="372" customWidth="1"/>
    <col min="259" max="259" width="32.125" style="372" customWidth="1"/>
    <col min="260" max="260" width="15.5" style="372" customWidth="1"/>
    <col min="261" max="261" width="12.25" style="372" customWidth="1"/>
    <col min="262" max="510" width="9" style="372"/>
    <col min="511" max="511" width="4.875" style="372" customWidth="1"/>
    <col min="512" max="512" width="30.625" style="372" customWidth="1"/>
    <col min="513" max="513" width="17" style="372" customWidth="1"/>
    <col min="514" max="514" width="13.5" style="372" customWidth="1"/>
    <col min="515" max="515" width="32.125" style="372" customWidth="1"/>
    <col min="516" max="516" width="15.5" style="372" customWidth="1"/>
    <col min="517" max="517" width="12.25" style="372" customWidth="1"/>
    <col min="518" max="766" width="9" style="372"/>
    <col min="767" max="767" width="4.875" style="372" customWidth="1"/>
    <col min="768" max="768" width="30.625" style="372" customWidth="1"/>
    <col min="769" max="769" width="17" style="372" customWidth="1"/>
    <col min="770" max="770" width="13.5" style="372" customWidth="1"/>
    <col min="771" max="771" width="32.125" style="372" customWidth="1"/>
    <col min="772" max="772" width="15.5" style="372" customWidth="1"/>
    <col min="773" max="773" width="12.25" style="372" customWidth="1"/>
    <col min="774" max="1022" width="9" style="372"/>
    <col min="1023" max="1023" width="4.875" style="372" customWidth="1"/>
    <col min="1024" max="1024" width="30.625" style="372" customWidth="1"/>
    <col min="1025" max="1025" width="17" style="372" customWidth="1"/>
    <col min="1026" max="1026" width="13.5" style="372" customWidth="1"/>
    <col min="1027" max="1027" width="32.125" style="372" customWidth="1"/>
    <col min="1028" max="1028" width="15.5" style="372" customWidth="1"/>
    <col min="1029" max="1029" width="12.25" style="372" customWidth="1"/>
    <col min="1030" max="1278" width="9" style="372"/>
    <col min="1279" max="1279" width="4.875" style="372" customWidth="1"/>
    <col min="1280" max="1280" width="30.625" style="372" customWidth="1"/>
    <col min="1281" max="1281" width="17" style="372" customWidth="1"/>
    <col min="1282" max="1282" width="13.5" style="372" customWidth="1"/>
    <col min="1283" max="1283" width="32.125" style="372" customWidth="1"/>
    <col min="1284" max="1284" width="15.5" style="372" customWidth="1"/>
    <col min="1285" max="1285" width="12.25" style="372" customWidth="1"/>
    <col min="1286" max="1534" width="9" style="372"/>
    <col min="1535" max="1535" width="4.875" style="372" customWidth="1"/>
    <col min="1536" max="1536" width="30.625" style="372" customWidth="1"/>
    <col min="1537" max="1537" width="17" style="372" customWidth="1"/>
    <col min="1538" max="1538" width="13.5" style="372" customWidth="1"/>
    <col min="1539" max="1539" width="32.125" style="372" customWidth="1"/>
    <col min="1540" max="1540" width="15.5" style="372" customWidth="1"/>
    <col min="1541" max="1541" width="12.25" style="372" customWidth="1"/>
    <col min="1542" max="1790" width="9" style="372"/>
    <col min="1791" max="1791" width="4.875" style="372" customWidth="1"/>
    <col min="1792" max="1792" width="30.625" style="372" customWidth="1"/>
    <col min="1793" max="1793" width="17" style="372" customWidth="1"/>
    <col min="1794" max="1794" width="13.5" style="372" customWidth="1"/>
    <col min="1795" max="1795" width="32.125" style="372" customWidth="1"/>
    <col min="1796" max="1796" width="15.5" style="372" customWidth="1"/>
    <col min="1797" max="1797" width="12.25" style="372" customWidth="1"/>
    <col min="1798" max="2046" width="9" style="372"/>
    <col min="2047" max="2047" width="4.875" style="372" customWidth="1"/>
    <col min="2048" max="2048" width="30.625" style="372" customWidth="1"/>
    <col min="2049" max="2049" width="17" style="372" customWidth="1"/>
    <col min="2050" max="2050" width="13.5" style="372" customWidth="1"/>
    <col min="2051" max="2051" width="32.125" style="372" customWidth="1"/>
    <col min="2052" max="2052" width="15.5" style="372" customWidth="1"/>
    <col min="2053" max="2053" width="12.25" style="372" customWidth="1"/>
    <col min="2054" max="2302" width="9" style="372"/>
    <col min="2303" max="2303" width="4.875" style="372" customWidth="1"/>
    <col min="2304" max="2304" width="30.625" style="372" customWidth="1"/>
    <col min="2305" max="2305" width="17" style="372" customWidth="1"/>
    <col min="2306" max="2306" width="13.5" style="372" customWidth="1"/>
    <col min="2307" max="2307" width="32.125" style="372" customWidth="1"/>
    <col min="2308" max="2308" width="15.5" style="372" customWidth="1"/>
    <col min="2309" max="2309" width="12.25" style="372" customWidth="1"/>
    <col min="2310" max="2558" width="9" style="372"/>
    <col min="2559" max="2559" width="4.875" style="372" customWidth="1"/>
    <col min="2560" max="2560" width="30.625" style="372" customWidth="1"/>
    <col min="2561" max="2561" width="17" style="372" customWidth="1"/>
    <col min="2562" max="2562" width="13.5" style="372" customWidth="1"/>
    <col min="2563" max="2563" width="32.125" style="372" customWidth="1"/>
    <col min="2564" max="2564" width="15.5" style="372" customWidth="1"/>
    <col min="2565" max="2565" width="12.25" style="372" customWidth="1"/>
    <col min="2566" max="2814" width="9" style="372"/>
    <col min="2815" max="2815" width="4.875" style="372" customWidth="1"/>
    <col min="2816" max="2816" width="30.625" style="372" customWidth="1"/>
    <col min="2817" max="2817" width="17" style="372" customWidth="1"/>
    <col min="2818" max="2818" width="13.5" style="372" customWidth="1"/>
    <col min="2819" max="2819" width="32.125" style="372" customWidth="1"/>
    <col min="2820" max="2820" width="15.5" style="372" customWidth="1"/>
    <col min="2821" max="2821" width="12.25" style="372" customWidth="1"/>
    <col min="2822" max="3070" width="9" style="372"/>
    <col min="3071" max="3071" width="4.875" style="372" customWidth="1"/>
    <col min="3072" max="3072" width="30.625" style="372" customWidth="1"/>
    <col min="3073" max="3073" width="17" style="372" customWidth="1"/>
    <col min="3074" max="3074" width="13.5" style="372" customWidth="1"/>
    <col min="3075" max="3075" width="32.125" style="372" customWidth="1"/>
    <col min="3076" max="3076" width="15.5" style="372" customWidth="1"/>
    <col min="3077" max="3077" width="12.25" style="372" customWidth="1"/>
    <col min="3078" max="3326" width="9" style="372"/>
    <col min="3327" max="3327" width="4.875" style="372" customWidth="1"/>
    <col min="3328" max="3328" width="30.625" style="372" customWidth="1"/>
    <col min="3329" max="3329" width="17" style="372" customWidth="1"/>
    <col min="3330" max="3330" width="13.5" style="372" customWidth="1"/>
    <col min="3331" max="3331" width="32.125" style="372" customWidth="1"/>
    <col min="3332" max="3332" width="15.5" style="372" customWidth="1"/>
    <col min="3333" max="3333" width="12.25" style="372" customWidth="1"/>
    <col min="3334" max="3582" width="9" style="372"/>
    <col min="3583" max="3583" width="4.875" style="372" customWidth="1"/>
    <col min="3584" max="3584" width="30.625" style="372" customWidth="1"/>
    <col min="3585" max="3585" width="17" style="372" customWidth="1"/>
    <col min="3586" max="3586" width="13.5" style="372" customWidth="1"/>
    <col min="3587" max="3587" width="32.125" style="372" customWidth="1"/>
    <col min="3588" max="3588" width="15.5" style="372" customWidth="1"/>
    <col min="3589" max="3589" width="12.25" style="372" customWidth="1"/>
    <col min="3590" max="3838" width="9" style="372"/>
    <col min="3839" max="3839" width="4.875" style="372" customWidth="1"/>
    <col min="3840" max="3840" width="30.625" style="372" customWidth="1"/>
    <col min="3841" max="3841" width="17" style="372" customWidth="1"/>
    <col min="3842" max="3842" width="13.5" style="372" customWidth="1"/>
    <col min="3843" max="3843" width="32.125" style="372" customWidth="1"/>
    <col min="3844" max="3844" width="15.5" style="372" customWidth="1"/>
    <col min="3845" max="3845" width="12.25" style="372" customWidth="1"/>
    <col min="3846" max="4094" width="9" style="372"/>
    <col min="4095" max="4095" width="4.875" style="372" customWidth="1"/>
    <col min="4096" max="4096" width="30.625" style="372" customWidth="1"/>
    <col min="4097" max="4097" width="17" style="372" customWidth="1"/>
    <col min="4098" max="4098" width="13.5" style="372" customWidth="1"/>
    <col min="4099" max="4099" width="32.125" style="372" customWidth="1"/>
    <col min="4100" max="4100" width="15.5" style="372" customWidth="1"/>
    <col min="4101" max="4101" width="12.25" style="372" customWidth="1"/>
    <col min="4102" max="4350" width="9" style="372"/>
    <col min="4351" max="4351" width="4.875" style="372" customWidth="1"/>
    <col min="4352" max="4352" width="30.625" style="372" customWidth="1"/>
    <col min="4353" max="4353" width="17" style="372" customWidth="1"/>
    <col min="4354" max="4354" width="13.5" style="372" customWidth="1"/>
    <col min="4355" max="4355" width="32.125" style="372" customWidth="1"/>
    <col min="4356" max="4356" width="15.5" style="372" customWidth="1"/>
    <col min="4357" max="4357" width="12.25" style="372" customWidth="1"/>
    <col min="4358" max="4606" width="9" style="372"/>
    <col min="4607" max="4607" width="4.875" style="372" customWidth="1"/>
    <col min="4608" max="4608" width="30.625" style="372" customWidth="1"/>
    <col min="4609" max="4609" width="17" style="372" customWidth="1"/>
    <col min="4610" max="4610" width="13.5" style="372" customWidth="1"/>
    <col min="4611" max="4611" width="32.125" style="372" customWidth="1"/>
    <col min="4612" max="4612" width="15.5" style="372" customWidth="1"/>
    <col min="4613" max="4613" width="12.25" style="372" customWidth="1"/>
    <col min="4614" max="4862" width="9" style="372"/>
    <col min="4863" max="4863" width="4.875" style="372" customWidth="1"/>
    <col min="4864" max="4864" width="30.625" style="372" customWidth="1"/>
    <col min="4865" max="4865" width="17" style="372" customWidth="1"/>
    <col min="4866" max="4866" width="13.5" style="372" customWidth="1"/>
    <col min="4867" max="4867" width="32.125" style="372" customWidth="1"/>
    <col min="4868" max="4868" width="15.5" style="372" customWidth="1"/>
    <col min="4869" max="4869" width="12.25" style="372" customWidth="1"/>
    <col min="4870" max="5118" width="9" style="372"/>
    <col min="5119" max="5119" width="4.875" style="372" customWidth="1"/>
    <col min="5120" max="5120" width="30.625" style="372" customWidth="1"/>
    <col min="5121" max="5121" width="17" style="372" customWidth="1"/>
    <col min="5122" max="5122" width="13.5" style="372" customWidth="1"/>
    <col min="5123" max="5123" width="32.125" style="372" customWidth="1"/>
    <col min="5124" max="5124" width="15.5" style="372" customWidth="1"/>
    <col min="5125" max="5125" width="12.25" style="372" customWidth="1"/>
    <col min="5126" max="5374" width="9" style="372"/>
    <col min="5375" max="5375" width="4.875" style="372" customWidth="1"/>
    <col min="5376" max="5376" width="30.625" style="372" customWidth="1"/>
    <col min="5377" max="5377" width="17" style="372" customWidth="1"/>
    <col min="5378" max="5378" width="13.5" style="372" customWidth="1"/>
    <col min="5379" max="5379" width="32.125" style="372" customWidth="1"/>
    <col min="5380" max="5380" width="15.5" style="372" customWidth="1"/>
    <col min="5381" max="5381" width="12.25" style="372" customWidth="1"/>
    <col min="5382" max="5630" width="9" style="372"/>
    <col min="5631" max="5631" width="4.875" style="372" customWidth="1"/>
    <col min="5632" max="5632" width="30.625" style="372" customWidth="1"/>
    <col min="5633" max="5633" width="17" style="372" customWidth="1"/>
    <col min="5634" max="5634" width="13.5" style="372" customWidth="1"/>
    <col min="5635" max="5635" width="32.125" style="372" customWidth="1"/>
    <col min="5636" max="5636" width="15.5" style="372" customWidth="1"/>
    <col min="5637" max="5637" width="12.25" style="372" customWidth="1"/>
    <col min="5638" max="5886" width="9" style="372"/>
    <col min="5887" max="5887" width="4.875" style="372" customWidth="1"/>
    <col min="5888" max="5888" width="30.625" style="372" customWidth="1"/>
    <col min="5889" max="5889" width="17" style="372" customWidth="1"/>
    <col min="5890" max="5890" width="13.5" style="372" customWidth="1"/>
    <col min="5891" max="5891" width="32.125" style="372" customWidth="1"/>
    <col min="5892" max="5892" width="15.5" style="372" customWidth="1"/>
    <col min="5893" max="5893" width="12.25" style="372" customWidth="1"/>
    <col min="5894" max="6142" width="9" style="372"/>
    <col min="6143" max="6143" width="4.875" style="372" customWidth="1"/>
    <col min="6144" max="6144" width="30.625" style="372" customWidth="1"/>
    <col min="6145" max="6145" width="17" style="372" customWidth="1"/>
    <col min="6146" max="6146" width="13.5" style="372" customWidth="1"/>
    <col min="6147" max="6147" width="32.125" style="372" customWidth="1"/>
    <col min="6148" max="6148" width="15.5" style="372" customWidth="1"/>
    <col min="6149" max="6149" width="12.25" style="372" customWidth="1"/>
    <col min="6150" max="6398" width="9" style="372"/>
    <col min="6399" max="6399" width="4.875" style="372" customWidth="1"/>
    <col min="6400" max="6400" width="30.625" style="372" customWidth="1"/>
    <col min="6401" max="6401" width="17" style="372" customWidth="1"/>
    <col min="6402" max="6402" width="13.5" style="372" customWidth="1"/>
    <col min="6403" max="6403" width="32.125" style="372" customWidth="1"/>
    <col min="6404" max="6404" width="15.5" style="372" customWidth="1"/>
    <col min="6405" max="6405" width="12.25" style="372" customWidth="1"/>
    <col min="6406" max="6654" width="9" style="372"/>
    <col min="6655" max="6655" width="4.875" style="372" customWidth="1"/>
    <col min="6656" max="6656" width="30.625" style="372" customWidth="1"/>
    <col min="6657" max="6657" width="17" style="372" customWidth="1"/>
    <col min="6658" max="6658" width="13.5" style="372" customWidth="1"/>
    <col min="6659" max="6659" width="32.125" style="372" customWidth="1"/>
    <col min="6660" max="6660" width="15.5" style="372" customWidth="1"/>
    <col min="6661" max="6661" width="12.25" style="372" customWidth="1"/>
    <col min="6662" max="6910" width="9" style="372"/>
    <col min="6911" max="6911" width="4.875" style="372" customWidth="1"/>
    <col min="6912" max="6912" width="30.625" style="372" customWidth="1"/>
    <col min="6913" max="6913" width="17" style="372" customWidth="1"/>
    <col min="6914" max="6914" width="13.5" style="372" customWidth="1"/>
    <col min="6915" max="6915" width="32.125" style="372" customWidth="1"/>
    <col min="6916" max="6916" width="15.5" style="372" customWidth="1"/>
    <col min="6917" max="6917" width="12.25" style="372" customWidth="1"/>
    <col min="6918" max="7166" width="9" style="372"/>
    <col min="7167" max="7167" width="4.875" style="372" customWidth="1"/>
    <col min="7168" max="7168" width="30.625" style="372" customWidth="1"/>
    <col min="7169" max="7169" width="17" style="372" customWidth="1"/>
    <col min="7170" max="7170" width="13.5" style="372" customWidth="1"/>
    <col min="7171" max="7171" width="32.125" style="372" customWidth="1"/>
    <col min="7172" max="7172" width="15.5" style="372" customWidth="1"/>
    <col min="7173" max="7173" width="12.25" style="372" customWidth="1"/>
    <col min="7174" max="7422" width="9" style="372"/>
    <col min="7423" max="7423" width="4.875" style="372" customWidth="1"/>
    <col min="7424" max="7424" width="30.625" style="372" customWidth="1"/>
    <col min="7425" max="7425" width="17" style="372" customWidth="1"/>
    <col min="7426" max="7426" width="13.5" style="372" customWidth="1"/>
    <col min="7427" max="7427" width="32.125" style="372" customWidth="1"/>
    <col min="7428" max="7428" width="15.5" style="372" customWidth="1"/>
    <col min="7429" max="7429" width="12.25" style="372" customWidth="1"/>
    <col min="7430" max="7678" width="9" style="372"/>
    <col min="7679" max="7679" width="4.875" style="372" customWidth="1"/>
    <col min="7680" max="7680" width="30.625" style="372" customWidth="1"/>
    <col min="7681" max="7681" width="17" style="372" customWidth="1"/>
    <col min="7682" max="7682" width="13.5" style="372" customWidth="1"/>
    <col min="7683" max="7683" width="32.125" style="372" customWidth="1"/>
    <col min="7684" max="7684" width="15.5" style="372" customWidth="1"/>
    <col min="7685" max="7685" width="12.25" style="372" customWidth="1"/>
    <col min="7686" max="7934" width="9" style="372"/>
    <col min="7935" max="7935" width="4.875" style="372" customWidth="1"/>
    <col min="7936" max="7936" width="30.625" style="372" customWidth="1"/>
    <col min="7937" max="7937" width="17" style="372" customWidth="1"/>
    <col min="7938" max="7938" width="13.5" style="372" customWidth="1"/>
    <col min="7939" max="7939" width="32.125" style="372" customWidth="1"/>
    <col min="7940" max="7940" width="15.5" style="372" customWidth="1"/>
    <col min="7941" max="7941" width="12.25" style="372" customWidth="1"/>
    <col min="7942" max="8190" width="9" style="372"/>
    <col min="8191" max="8191" width="4.875" style="372" customWidth="1"/>
    <col min="8192" max="8192" width="30.625" style="372" customWidth="1"/>
    <col min="8193" max="8193" width="17" style="372" customWidth="1"/>
    <col min="8194" max="8194" width="13.5" style="372" customWidth="1"/>
    <col min="8195" max="8195" width="32.125" style="372" customWidth="1"/>
    <col min="8196" max="8196" width="15.5" style="372" customWidth="1"/>
    <col min="8197" max="8197" width="12.25" style="372" customWidth="1"/>
    <col min="8198" max="8446" width="9" style="372"/>
    <col min="8447" max="8447" width="4.875" style="372" customWidth="1"/>
    <col min="8448" max="8448" width="30.625" style="372" customWidth="1"/>
    <col min="8449" max="8449" width="17" style="372" customWidth="1"/>
    <col min="8450" max="8450" width="13.5" style="372" customWidth="1"/>
    <col min="8451" max="8451" width="32.125" style="372" customWidth="1"/>
    <col min="8452" max="8452" width="15.5" style="372" customWidth="1"/>
    <col min="8453" max="8453" width="12.25" style="372" customWidth="1"/>
    <col min="8454" max="8702" width="9" style="372"/>
    <col min="8703" max="8703" width="4.875" style="372" customWidth="1"/>
    <col min="8704" max="8704" width="30.625" style="372" customWidth="1"/>
    <col min="8705" max="8705" width="17" style="372" customWidth="1"/>
    <col min="8706" max="8706" width="13.5" style="372" customWidth="1"/>
    <col min="8707" max="8707" width="32.125" style="372" customWidth="1"/>
    <col min="8708" max="8708" width="15.5" style="372" customWidth="1"/>
    <col min="8709" max="8709" width="12.25" style="372" customWidth="1"/>
    <col min="8710" max="8958" width="9" style="372"/>
    <col min="8959" max="8959" width="4.875" style="372" customWidth="1"/>
    <col min="8960" max="8960" width="30.625" style="372" customWidth="1"/>
    <col min="8961" max="8961" width="17" style="372" customWidth="1"/>
    <col min="8962" max="8962" width="13.5" style="372" customWidth="1"/>
    <col min="8963" max="8963" width="32.125" style="372" customWidth="1"/>
    <col min="8964" max="8964" width="15.5" style="372" customWidth="1"/>
    <col min="8965" max="8965" width="12.25" style="372" customWidth="1"/>
    <col min="8966" max="9214" width="9" style="372"/>
    <col min="9215" max="9215" width="4.875" style="372" customWidth="1"/>
    <col min="9216" max="9216" width="30.625" style="372" customWidth="1"/>
    <col min="9217" max="9217" width="17" style="372" customWidth="1"/>
    <col min="9218" max="9218" width="13.5" style="372" customWidth="1"/>
    <col min="9219" max="9219" width="32.125" style="372" customWidth="1"/>
    <col min="9220" max="9220" width="15.5" style="372" customWidth="1"/>
    <col min="9221" max="9221" width="12.25" style="372" customWidth="1"/>
    <col min="9222" max="9470" width="9" style="372"/>
    <col min="9471" max="9471" width="4.875" style="372" customWidth="1"/>
    <col min="9472" max="9472" width="30.625" style="372" customWidth="1"/>
    <col min="9473" max="9473" width="17" style="372" customWidth="1"/>
    <col min="9474" max="9474" width="13.5" style="372" customWidth="1"/>
    <col min="9475" max="9475" width="32.125" style="372" customWidth="1"/>
    <col min="9476" max="9476" width="15.5" style="372" customWidth="1"/>
    <col min="9477" max="9477" width="12.25" style="372" customWidth="1"/>
    <col min="9478" max="9726" width="9" style="372"/>
    <col min="9727" max="9727" width="4.875" style="372" customWidth="1"/>
    <col min="9728" max="9728" width="30.625" style="372" customWidth="1"/>
    <col min="9729" max="9729" width="17" style="372" customWidth="1"/>
    <col min="9730" max="9730" width="13.5" style="372" customWidth="1"/>
    <col min="9731" max="9731" width="32.125" style="372" customWidth="1"/>
    <col min="9732" max="9732" width="15.5" style="372" customWidth="1"/>
    <col min="9733" max="9733" width="12.25" style="372" customWidth="1"/>
    <col min="9734" max="9982" width="9" style="372"/>
    <col min="9983" max="9983" width="4.875" style="372" customWidth="1"/>
    <col min="9984" max="9984" width="30.625" style="372" customWidth="1"/>
    <col min="9985" max="9985" width="17" style="372" customWidth="1"/>
    <col min="9986" max="9986" width="13.5" style="372" customWidth="1"/>
    <col min="9987" max="9987" width="32.125" style="372" customWidth="1"/>
    <col min="9988" max="9988" width="15.5" style="372" customWidth="1"/>
    <col min="9989" max="9989" width="12.25" style="372" customWidth="1"/>
    <col min="9990" max="10238" width="9" style="372"/>
    <col min="10239" max="10239" width="4.875" style="372" customWidth="1"/>
    <col min="10240" max="10240" width="30.625" style="372" customWidth="1"/>
    <col min="10241" max="10241" width="17" style="372" customWidth="1"/>
    <col min="10242" max="10242" width="13.5" style="372" customWidth="1"/>
    <col min="10243" max="10243" width="32.125" style="372" customWidth="1"/>
    <col min="10244" max="10244" width="15.5" style="372" customWidth="1"/>
    <col min="10245" max="10245" width="12.25" style="372" customWidth="1"/>
    <col min="10246" max="10494" width="9" style="372"/>
    <col min="10495" max="10495" width="4.875" style="372" customWidth="1"/>
    <col min="10496" max="10496" width="30.625" style="372" customWidth="1"/>
    <col min="10497" max="10497" width="17" style="372" customWidth="1"/>
    <col min="10498" max="10498" width="13.5" style="372" customWidth="1"/>
    <col min="10499" max="10499" width="32.125" style="372" customWidth="1"/>
    <col min="10500" max="10500" width="15.5" style="372" customWidth="1"/>
    <col min="10501" max="10501" width="12.25" style="372" customWidth="1"/>
    <col min="10502" max="10750" width="9" style="372"/>
    <col min="10751" max="10751" width="4.875" style="372" customWidth="1"/>
    <col min="10752" max="10752" width="30.625" style="372" customWidth="1"/>
    <col min="10753" max="10753" width="17" style="372" customWidth="1"/>
    <col min="10754" max="10754" width="13.5" style="372" customWidth="1"/>
    <col min="10755" max="10755" width="32.125" style="372" customWidth="1"/>
    <col min="10756" max="10756" width="15.5" style="372" customWidth="1"/>
    <col min="10757" max="10757" width="12.25" style="372" customWidth="1"/>
    <col min="10758" max="11006" width="9" style="372"/>
    <col min="11007" max="11007" width="4.875" style="372" customWidth="1"/>
    <col min="11008" max="11008" width="30.625" style="372" customWidth="1"/>
    <col min="11009" max="11009" width="17" style="372" customWidth="1"/>
    <col min="11010" max="11010" width="13.5" style="372" customWidth="1"/>
    <col min="11011" max="11011" width="32.125" style="372" customWidth="1"/>
    <col min="11012" max="11012" width="15.5" style="372" customWidth="1"/>
    <col min="11013" max="11013" width="12.25" style="372" customWidth="1"/>
    <col min="11014" max="11262" width="9" style="372"/>
    <col min="11263" max="11263" width="4.875" style="372" customWidth="1"/>
    <col min="11264" max="11264" width="30.625" style="372" customWidth="1"/>
    <col min="11265" max="11265" width="17" style="372" customWidth="1"/>
    <col min="11266" max="11266" width="13.5" style="372" customWidth="1"/>
    <col min="11267" max="11267" width="32.125" style="372" customWidth="1"/>
    <col min="11268" max="11268" width="15.5" style="372" customWidth="1"/>
    <col min="11269" max="11269" width="12.25" style="372" customWidth="1"/>
    <col min="11270" max="11518" width="9" style="372"/>
    <col min="11519" max="11519" width="4.875" style="372" customWidth="1"/>
    <col min="11520" max="11520" width="30.625" style="372" customWidth="1"/>
    <col min="11521" max="11521" width="17" style="372" customWidth="1"/>
    <col min="11522" max="11522" width="13.5" style="372" customWidth="1"/>
    <col min="11523" max="11523" width="32.125" style="372" customWidth="1"/>
    <col min="11524" max="11524" width="15.5" style="372" customWidth="1"/>
    <col min="11525" max="11525" width="12.25" style="372" customWidth="1"/>
    <col min="11526" max="11774" width="9" style="372"/>
    <col min="11775" max="11775" width="4.875" style="372" customWidth="1"/>
    <col min="11776" max="11776" width="30.625" style="372" customWidth="1"/>
    <col min="11777" max="11777" width="17" style="372" customWidth="1"/>
    <col min="11778" max="11778" width="13.5" style="372" customWidth="1"/>
    <col min="11779" max="11779" width="32.125" style="372" customWidth="1"/>
    <col min="11780" max="11780" width="15.5" style="372" customWidth="1"/>
    <col min="11781" max="11781" width="12.25" style="372" customWidth="1"/>
    <col min="11782" max="12030" width="9" style="372"/>
    <col min="12031" max="12031" width="4.875" style="372" customWidth="1"/>
    <col min="12032" max="12032" width="30.625" style="372" customWidth="1"/>
    <col min="12033" max="12033" width="17" style="372" customWidth="1"/>
    <col min="12034" max="12034" width="13.5" style="372" customWidth="1"/>
    <col min="12035" max="12035" width="32.125" style="372" customWidth="1"/>
    <col min="12036" max="12036" width="15.5" style="372" customWidth="1"/>
    <col min="12037" max="12037" width="12.25" style="372" customWidth="1"/>
    <col min="12038" max="12286" width="9" style="372"/>
    <col min="12287" max="12287" width="4.875" style="372" customWidth="1"/>
    <col min="12288" max="12288" width="30.625" style="372" customWidth="1"/>
    <col min="12289" max="12289" width="17" style="372" customWidth="1"/>
    <col min="12290" max="12290" width="13.5" style="372" customWidth="1"/>
    <col min="12291" max="12291" width="32.125" style="372" customWidth="1"/>
    <col min="12292" max="12292" width="15.5" style="372" customWidth="1"/>
    <col min="12293" max="12293" width="12.25" style="372" customWidth="1"/>
    <col min="12294" max="12542" width="9" style="372"/>
    <col min="12543" max="12543" width="4.875" style="372" customWidth="1"/>
    <col min="12544" max="12544" width="30.625" style="372" customWidth="1"/>
    <col min="12545" max="12545" width="17" style="372" customWidth="1"/>
    <col min="12546" max="12546" width="13.5" style="372" customWidth="1"/>
    <col min="12547" max="12547" width="32.125" style="372" customWidth="1"/>
    <col min="12548" max="12548" width="15.5" style="372" customWidth="1"/>
    <col min="12549" max="12549" width="12.25" style="372" customWidth="1"/>
    <col min="12550" max="12798" width="9" style="372"/>
    <col min="12799" max="12799" width="4.875" style="372" customWidth="1"/>
    <col min="12800" max="12800" width="30.625" style="372" customWidth="1"/>
    <col min="12801" max="12801" width="17" style="372" customWidth="1"/>
    <col min="12802" max="12802" width="13.5" style="372" customWidth="1"/>
    <col min="12803" max="12803" width="32.125" style="372" customWidth="1"/>
    <col min="12804" max="12804" width="15.5" style="372" customWidth="1"/>
    <col min="12805" max="12805" width="12.25" style="372" customWidth="1"/>
    <col min="12806" max="13054" width="9" style="372"/>
    <col min="13055" max="13055" width="4.875" style="372" customWidth="1"/>
    <col min="13056" max="13056" width="30.625" style="372" customWidth="1"/>
    <col min="13057" max="13057" width="17" style="372" customWidth="1"/>
    <col min="13058" max="13058" width="13.5" style="372" customWidth="1"/>
    <col min="13059" max="13059" width="32.125" style="372" customWidth="1"/>
    <col min="13060" max="13060" width="15.5" style="372" customWidth="1"/>
    <col min="13061" max="13061" width="12.25" style="372" customWidth="1"/>
    <col min="13062" max="13310" width="9" style="372"/>
    <col min="13311" max="13311" width="4.875" style="372" customWidth="1"/>
    <col min="13312" max="13312" width="30.625" style="372" customWidth="1"/>
    <col min="13313" max="13313" width="17" style="372" customWidth="1"/>
    <col min="13314" max="13314" width="13.5" style="372" customWidth="1"/>
    <col min="13315" max="13315" width="32.125" style="372" customWidth="1"/>
    <col min="13316" max="13316" width="15.5" style="372" customWidth="1"/>
    <col min="13317" max="13317" width="12.25" style="372" customWidth="1"/>
    <col min="13318" max="13566" width="9" style="372"/>
    <col min="13567" max="13567" width="4.875" style="372" customWidth="1"/>
    <col min="13568" max="13568" width="30.625" style="372" customWidth="1"/>
    <col min="13569" max="13569" width="17" style="372" customWidth="1"/>
    <col min="13570" max="13570" width="13.5" style="372" customWidth="1"/>
    <col min="13571" max="13571" width="32.125" style="372" customWidth="1"/>
    <col min="13572" max="13572" width="15.5" style="372" customWidth="1"/>
    <col min="13573" max="13573" width="12.25" style="372" customWidth="1"/>
    <col min="13574" max="13822" width="9" style="372"/>
    <col min="13823" max="13823" width="4.875" style="372" customWidth="1"/>
    <col min="13824" max="13824" width="30.625" style="372" customWidth="1"/>
    <col min="13825" max="13825" width="17" style="372" customWidth="1"/>
    <col min="13826" max="13826" width="13.5" style="372" customWidth="1"/>
    <col min="13827" max="13827" width="32.125" style="372" customWidth="1"/>
    <col min="13828" max="13828" width="15.5" style="372" customWidth="1"/>
    <col min="13829" max="13829" width="12.25" style="372" customWidth="1"/>
    <col min="13830" max="14078" width="9" style="372"/>
    <col min="14079" max="14079" width="4.875" style="372" customWidth="1"/>
    <col min="14080" max="14080" width="30.625" style="372" customWidth="1"/>
    <col min="14081" max="14081" width="17" style="372" customWidth="1"/>
    <col min="14082" max="14082" width="13.5" style="372" customWidth="1"/>
    <col min="14083" max="14083" width="32.125" style="372" customWidth="1"/>
    <col min="14084" max="14084" width="15.5" style="372" customWidth="1"/>
    <col min="14085" max="14085" width="12.25" style="372" customWidth="1"/>
    <col min="14086" max="14334" width="9" style="372"/>
    <col min="14335" max="14335" width="4.875" style="372" customWidth="1"/>
    <col min="14336" max="14336" width="30.625" style="372" customWidth="1"/>
    <col min="14337" max="14337" width="17" style="372" customWidth="1"/>
    <col min="14338" max="14338" width="13.5" style="372" customWidth="1"/>
    <col min="14339" max="14339" width="32.125" style="372" customWidth="1"/>
    <col min="14340" max="14340" width="15.5" style="372" customWidth="1"/>
    <col min="14341" max="14341" width="12.25" style="372" customWidth="1"/>
    <col min="14342" max="14590" width="9" style="372"/>
    <col min="14591" max="14591" width="4.875" style="372" customWidth="1"/>
    <col min="14592" max="14592" width="30.625" style="372" customWidth="1"/>
    <col min="14593" max="14593" width="17" style="372" customWidth="1"/>
    <col min="14594" max="14594" width="13.5" style="372" customWidth="1"/>
    <col min="14595" max="14595" width="32.125" style="372" customWidth="1"/>
    <col min="14596" max="14596" width="15.5" style="372" customWidth="1"/>
    <col min="14597" max="14597" width="12.25" style="372" customWidth="1"/>
    <col min="14598" max="14846" width="9" style="372"/>
    <col min="14847" max="14847" width="4.875" style="372" customWidth="1"/>
    <col min="14848" max="14848" width="30.625" style="372" customWidth="1"/>
    <col min="14849" max="14849" width="17" style="372" customWidth="1"/>
    <col min="14850" max="14850" width="13.5" style="372" customWidth="1"/>
    <col min="14851" max="14851" width="32.125" style="372" customWidth="1"/>
    <col min="14852" max="14852" width="15.5" style="372" customWidth="1"/>
    <col min="14853" max="14853" width="12.25" style="372" customWidth="1"/>
    <col min="14854" max="15102" width="9" style="372"/>
    <col min="15103" max="15103" width="4.875" style="372" customWidth="1"/>
    <col min="15104" max="15104" width="30.625" style="372" customWidth="1"/>
    <col min="15105" max="15105" width="17" style="372" customWidth="1"/>
    <col min="15106" max="15106" width="13.5" style="372" customWidth="1"/>
    <col min="15107" max="15107" width="32.125" style="372" customWidth="1"/>
    <col min="15108" max="15108" width="15.5" style="372" customWidth="1"/>
    <col min="15109" max="15109" width="12.25" style="372" customWidth="1"/>
    <col min="15110" max="15358" width="9" style="372"/>
    <col min="15359" max="15359" width="4.875" style="372" customWidth="1"/>
    <col min="15360" max="15360" width="30.625" style="372" customWidth="1"/>
    <col min="15361" max="15361" width="17" style="372" customWidth="1"/>
    <col min="15362" max="15362" width="13.5" style="372" customWidth="1"/>
    <col min="15363" max="15363" width="32.125" style="372" customWidth="1"/>
    <col min="15364" max="15364" width="15.5" style="372" customWidth="1"/>
    <col min="15365" max="15365" width="12.25" style="372" customWidth="1"/>
    <col min="15366" max="15614" width="9" style="372"/>
    <col min="15615" max="15615" width="4.875" style="372" customWidth="1"/>
    <col min="15616" max="15616" width="30.625" style="372" customWidth="1"/>
    <col min="15617" max="15617" width="17" style="372" customWidth="1"/>
    <col min="15618" max="15618" width="13.5" style="372" customWidth="1"/>
    <col min="15619" max="15619" width="32.125" style="372" customWidth="1"/>
    <col min="15620" max="15620" width="15.5" style="372" customWidth="1"/>
    <col min="15621" max="15621" width="12.25" style="372" customWidth="1"/>
    <col min="15622" max="15870" width="9" style="372"/>
    <col min="15871" max="15871" width="4.875" style="372" customWidth="1"/>
    <col min="15872" max="15872" width="30.625" style="372" customWidth="1"/>
    <col min="15873" max="15873" width="17" style="372" customWidth="1"/>
    <col min="15874" max="15874" width="13.5" style="372" customWidth="1"/>
    <col min="15875" max="15875" width="32.125" style="372" customWidth="1"/>
    <col min="15876" max="15876" width="15.5" style="372" customWidth="1"/>
    <col min="15877" max="15877" width="12.25" style="372" customWidth="1"/>
    <col min="15878" max="16126" width="9" style="372"/>
    <col min="16127" max="16127" width="4.875" style="372" customWidth="1"/>
    <col min="16128" max="16128" width="30.625" style="372" customWidth="1"/>
    <col min="16129" max="16129" width="17" style="372" customWidth="1"/>
    <col min="16130" max="16130" width="13.5" style="372" customWidth="1"/>
    <col min="16131" max="16131" width="32.125" style="372" customWidth="1"/>
    <col min="16132" max="16132" width="15.5" style="372" customWidth="1"/>
    <col min="16133" max="16133" width="12.25" style="372" customWidth="1"/>
    <col min="16134" max="16384" width="9" style="372"/>
  </cols>
  <sheetData>
    <row r="1" ht="21" customHeight="1" spans="1:14">
      <c r="A1" s="29" t="s">
        <v>43</v>
      </c>
      <c r="B1" s="73"/>
      <c r="C1" s="120"/>
      <c r="D1" s="120"/>
      <c r="E1" s="120"/>
      <c r="F1" s="120"/>
      <c r="G1" s="120"/>
      <c r="H1" s="120"/>
      <c r="I1" s="397"/>
      <c r="J1" s="120"/>
      <c r="K1" s="120"/>
      <c r="L1" s="120"/>
      <c r="M1" s="120"/>
      <c r="N1" s="120"/>
    </row>
    <row r="2" ht="23.25" customHeight="1" spans="1:14">
      <c r="A2" s="376" t="s">
        <v>44</v>
      </c>
      <c r="B2" s="377"/>
      <c r="C2" s="378"/>
      <c r="D2" s="378"/>
      <c r="E2" s="378"/>
      <c r="F2" s="378"/>
      <c r="G2" s="378"/>
      <c r="H2" s="378"/>
      <c r="I2" s="398"/>
      <c r="J2" s="378"/>
      <c r="K2" s="378"/>
      <c r="L2" s="378"/>
      <c r="M2" s="378"/>
      <c r="N2" s="378"/>
    </row>
    <row r="3" ht="18" customHeight="1" spans="1:14">
      <c r="A3" s="379"/>
      <c r="B3" s="380"/>
      <c r="C3" s="381"/>
      <c r="D3" s="381"/>
      <c r="E3" s="381"/>
      <c r="F3" s="381"/>
      <c r="G3" s="381"/>
      <c r="H3" s="381"/>
      <c r="I3" s="399"/>
      <c r="J3" s="381"/>
      <c r="K3" s="381">
        <f>D5-K5</f>
        <v>0</v>
      </c>
      <c r="L3" s="381"/>
      <c r="M3" s="381"/>
      <c r="N3" s="400" t="s">
        <v>2</v>
      </c>
    </row>
    <row r="4" ht="56.25" spans="1:14">
      <c r="A4" s="245" t="s">
        <v>3</v>
      </c>
      <c r="B4" s="382" t="s">
        <v>45</v>
      </c>
      <c r="C4" s="383" t="s">
        <v>46</v>
      </c>
      <c r="D4" s="383" t="s">
        <v>47</v>
      </c>
      <c r="E4" s="383" t="s">
        <v>4</v>
      </c>
      <c r="F4" s="383" t="s">
        <v>48</v>
      </c>
      <c r="G4" s="383" t="s">
        <v>49</v>
      </c>
      <c r="H4" s="384" t="s">
        <v>50</v>
      </c>
      <c r="I4" s="401" t="s">
        <v>45</v>
      </c>
      <c r="J4" s="383" t="s">
        <v>46</v>
      </c>
      <c r="K4" s="383" t="s">
        <v>47</v>
      </c>
      <c r="L4" s="383" t="s">
        <v>4</v>
      </c>
      <c r="M4" s="383" t="s">
        <v>48</v>
      </c>
      <c r="N4" s="383" t="s">
        <v>49</v>
      </c>
    </row>
    <row r="5" ht="15.75" customHeight="1" spans="1:14">
      <c r="A5" s="245" t="s">
        <v>51</v>
      </c>
      <c r="B5" s="385">
        <f>B6+B25</f>
        <v>4800.64</v>
      </c>
      <c r="C5" s="385">
        <f>C6+C25</f>
        <v>3477.85</v>
      </c>
      <c r="D5" s="385">
        <f>D6+D25</f>
        <v>6486.18</v>
      </c>
      <c r="E5" s="385">
        <f>E6+E25</f>
        <v>6392.69</v>
      </c>
      <c r="F5" s="321">
        <f t="shared" ref="F5:F28" si="0">ROUND(E5/D5,3)*100</f>
        <v>98.6</v>
      </c>
      <c r="G5" s="321">
        <f t="shared" ref="G5:G26" si="1">ROUND(SUM(E5-B5)/B5,3)*100</f>
        <v>33.2</v>
      </c>
      <c r="H5" s="384" t="s">
        <v>51</v>
      </c>
      <c r="I5" s="385">
        <f>I6+I25</f>
        <v>4800.64</v>
      </c>
      <c r="J5" s="385">
        <f>J6+J25</f>
        <v>3477.85</v>
      </c>
      <c r="K5" s="385">
        <f>K6+K25</f>
        <v>6486.18</v>
      </c>
      <c r="L5" s="385">
        <f>L6+L25</f>
        <v>6392.69</v>
      </c>
      <c r="M5" s="321">
        <f t="shared" ref="M5:M15" si="2">ROUND(L5/K5,3)*100</f>
        <v>98.6</v>
      </c>
      <c r="N5" s="321">
        <f t="shared" ref="N5:N16" si="3">ROUND(SUM(L5-I5)/I5,3)*100</f>
        <v>33.2</v>
      </c>
    </row>
    <row r="6" ht="15.75" customHeight="1" spans="1:14">
      <c r="A6" s="386" t="s">
        <v>52</v>
      </c>
      <c r="B6" s="385">
        <f>B7+B20</f>
        <v>554.54</v>
      </c>
      <c r="C6" s="385">
        <f>C7+C20</f>
        <v>500</v>
      </c>
      <c r="D6" s="385">
        <f>D7+D20</f>
        <v>500</v>
      </c>
      <c r="E6" s="385">
        <f>E7+E20</f>
        <v>406.51</v>
      </c>
      <c r="F6" s="321">
        <f t="shared" si="0"/>
        <v>81.3</v>
      </c>
      <c r="G6" s="321">
        <f t="shared" si="1"/>
        <v>-26.7</v>
      </c>
      <c r="H6" s="387" t="s">
        <v>53</v>
      </c>
      <c r="I6" s="385">
        <f>SUM(I7:I24)</f>
        <v>3997.34</v>
      </c>
      <c r="J6" s="385">
        <f>SUM(J7:J24)</f>
        <v>3392.28</v>
      </c>
      <c r="K6" s="385">
        <f>SUM(K7:K24)</f>
        <v>6400.61</v>
      </c>
      <c r="L6" s="385">
        <f>SUM(L7:L24)</f>
        <v>5430.89</v>
      </c>
      <c r="M6" s="321">
        <f t="shared" si="2"/>
        <v>84.8</v>
      </c>
      <c r="N6" s="321">
        <f t="shared" si="3"/>
        <v>35.9</v>
      </c>
    </row>
    <row r="7" ht="15.75" customHeight="1" spans="1:14">
      <c r="A7" s="388" t="s">
        <v>54</v>
      </c>
      <c r="B7" s="389">
        <f>SUM(B8:B19)</f>
        <v>502.32</v>
      </c>
      <c r="C7" s="389">
        <f>SUM(C8:C19)</f>
        <v>450</v>
      </c>
      <c r="D7" s="389">
        <f>SUM(D8:D19)</f>
        <v>450</v>
      </c>
      <c r="E7" s="389">
        <f>SUM(E8:E19)</f>
        <v>380.7</v>
      </c>
      <c r="F7" s="321">
        <f t="shared" si="0"/>
        <v>84.6</v>
      </c>
      <c r="G7" s="321">
        <f t="shared" si="1"/>
        <v>-24.2</v>
      </c>
      <c r="H7" s="390" t="s">
        <v>55</v>
      </c>
      <c r="I7" s="390">
        <v>1087.92</v>
      </c>
      <c r="J7" s="389">
        <v>1159.34</v>
      </c>
      <c r="K7" s="389">
        <v>1318.1</v>
      </c>
      <c r="L7" s="389">
        <v>1279.47</v>
      </c>
      <c r="M7" s="321">
        <f t="shared" si="2"/>
        <v>97.1</v>
      </c>
      <c r="N7" s="321">
        <f t="shared" si="3"/>
        <v>17.6</v>
      </c>
    </row>
    <row r="8" ht="15.75" customHeight="1" spans="1:14">
      <c r="A8" s="388" t="s">
        <v>56</v>
      </c>
      <c r="B8" s="391">
        <v>336.54</v>
      </c>
      <c r="C8" s="389">
        <v>303.83</v>
      </c>
      <c r="D8" s="389">
        <v>303.83</v>
      </c>
      <c r="E8" s="327">
        <v>250.8</v>
      </c>
      <c r="F8" s="321">
        <f t="shared" si="0"/>
        <v>82.5</v>
      </c>
      <c r="G8" s="321">
        <f t="shared" si="1"/>
        <v>-25.5</v>
      </c>
      <c r="H8" s="390" t="s">
        <v>57</v>
      </c>
      <c r="I8" s="390"/>
      <c r="J8" s="389"/>
      <c r="K8" s="391">
        <v>5</v>
      </c>
      <c r="L8" s="327"/>
      <c r="M8" s="321"/>
      <c r="N8" s="321"/>
    </row>
    <row r="9" ht="15.75" customHeight="1" spans="1:14">
      <c r="A9" s="388" t="s">
        <v>58</v>
      </c>
      <c r="B9" s="391">
        <v>30.22</v>
      </c>
      <c r="C9" s="389">
        <v>31</v>
      </c>
      <c r="D9" s="389">
        <v>31</v>
      </c>
      <c r="E9" s="327">
        <v>33.91</v>
      </c>
      <c r="F9" s="321">
        <f t="shared" si="0"/>
        <v>109.4</v>
      </c>
      <c r="G9" s="321">
        <f t="shared" si="1"/>
        <v>12.2</v>
      </c>
      <c r="H9" s="390" t="s">
        <v>59</v>
      </c>
      <c r="I9" s="390">
        <v>127.9</v>
      </c>
      <c r="J9" s="389">
        <v>138.9</v>
      </c>
      <c r="K9" s="391">
        <v>150.11</v>
      </c>
      <c r="L9" s="327">
        <v>88.14</v>
      </c>
      <c r="M9" s="321">
        <f>ROUND(L9/K9,3)*100</f>
        <v>58.7</v>
      </c>
      <c r="N9" s="321">
        <f t="shared" si="3"/>
        <v>-31.1</v>
      </c>
    </row>
    <row r="10" ht="15.75" customHeight="1" spans="1:14">
      <c r="A10" s="388" t="s">
        <v>60</v>
      </c>
      <c r="B10" s="391">
        <v>12.07</v>
      </c>
      <c r="C10" s="389">
        <v>10.5</v>
      </c>
      <c r="D10" s="389">
        <v>10.5</v>
      </c>
      <c r="E10" s="327">
        <v>17.81</v>
      </c>
      <c r="F10" s="321">
        <f t="shared" si="0"/>
        <v>169.6</v>
      </c>
      <c r="G10" s="321">
        <f t="shared" si="1"/>
        <v>47.6</v>
      </c>
      <c r="H10" s="390" t="s">
        <v>61</v>
      </c>
      <c r="I10" s="390">
        <v>1449.61</v>
      </c>
      <c r="J10" s="389">
        <v>319.29</v>
      </c>
      <c r="K10" s="391">
        <v>1615.48</v>
      </c>
      <c r="L10" s="327">
        <v>1528.4</v>
      </c>
      <c r="M10" s="321">
        <f t="shared" si="2"/>
        <v>94.6</v>
      </c>
      <c r="N10" s="321">
        <f t="shared" si="3"/>
        <v>5.4</v>
      </c>
    </row>
    <row r="11" ht="15.75" customHeight="1" spans="1:14">
      <c r="A11" s="388" t="s">
        <v>62</v>
      </c>
      <c r="B11" s="391">
        <v>0.36</v>
      </c>
      <c r="C11" s="389">
        <v>0.53</v>
      </c>
      <c r="D11" s="389">
        <v>0.53</v>
      </c>
      <c r="E11" s="327"/>
      <c r="F11" s="321">
        <f t="shared" si="0"/>
        <v>0</v>
      </c>
      <c r="G11" s="321">
        <f t="shared" si="1"/>
        <v>-100</v>
      </c>
      <c r="H11" s="390" t="s">
        <v>63</v>
      </c>
      <c r="I11" s="390">
        <v>191.55</v>
      </c>
      <c r="J11" s="389">
        <v>134.75</v>
      </c>
      <c r="K11" s="391">
        <v>185.04</v>
      </c>
      <c r="L11" s="327">
        <v>129.24</v>
      </c>
      <c r="M11" s="321">
        <f t="shared" si="2"/>
        <v>69.8</v>
      </c>
      <c r="N11" s="321">
        <f t="shared" si="3"/>
        <v>-32.5</v>
      </c>
    </row>
    <row r="12" ht="15.75" customHeight="1" spans="1:14">
      <c r="A12" s="388" t="s">
        <v>64</v>
      </c>
      <c r="B12" s="391">
        <v>74.23</v>
      </c>
      <c r="C12" s="389">
        <v>65</v>
      </c>
      <c r="D12" s="389">
        <v>65</v>
      </c>
      <c r="E12" s="327">
        <v>52.79</v>
      </c>
      <c r="F12" s="321">
        <f t="shared" si="0"/>
        <v>81.2</v>
      </c>
      <c r="G12" s="321">
        <f t="shared" si="1"/>
        <v>-28.9</v>
      </c>
      <c r="H12" s="390" t="s">
        <v>65</v>
      </c>
      <c r="I12" s="390">
        <v>90.79</v>
      </c>
      <c r="J12" s="389">
        <v>100.5</v>
      </c>
      <c r="K12" s="391">
        <v>115.87</v>
      </c>
      <c r="L12" s="327">
        <v>43.21</v>
      </c>
      <c r="M12" s="321">
        <f t="shared" si="2"/>
        <v>37.3</v>
      </c>
      <c r="N12" s="321">
        <f t="shared" si="3"/>
        <v>-52.4</v>
      </c>
    </row>
    <row r="13" ht="15.75" customHeight="1" spans="1:14">
      <c r="A13" s="388" t="s">
        <v>66</v>
      </c>
      <c r="B13" s="391">
        <v>2.03</v>
      </c>
      <c r="C13" s="389">
        <v>1.82</v>
      </c>
      <c r="D13" s="389">
        <v>1.82</v>
      </c>
      <c r="E13" s="327">
        <v>2.15</v>
      </c>
      <c r="F13" s="321">
        <f t="shared" si="0"/>
        <v>118.1</v>
      </c>
      <c r="G13" s="321">
        <f t="shared" si="1"/>
        <v>5.9</v>
      </c>
      <c r="H13" s="390" t="s">
        <v>67</v>
      </c>
      <c r="I13" s="390">
        <v>130.14</v>
      </c>
      <c r="J13" s="389">
        <v>224.58</v>
      </c>
      <c r="K13" s="391">
        <v>711.98</v>
      </c>
      <c r="L13" s="327">
        <v>479.85</v>
      </c>
      <c r="M13" s="321">
        <f t="shared" si="2"/>
        <v>67.4</v>
      </c>
      <c r="N13" s="321">
        <f t="shared" si="3"/>
        <v>268.7</v>
      </c>
    </row>
    <row r="14" ht="15.75" customHeight="1" spans="1:14">
      <c r="A14" s="388" t="s">
        <v>68</v>
      </c>
      <c r="B14" s="391">
        <v>12.05</v>
      </c>
      <c r="C14" s="389">
        <v>10.3</v>
      </c>
      <c r="D14" s="389">
        <v>10.3</v>
      </c>
      <c r="E14" s="327">
        <v>7.77</v>
      </c>
      <c r="F14" s="321">
        <f t="shared" si="0"/>
        <v>75.4</v>
      </c>
      <c r="G14" s="321">
        <f t="shared" si="1"/>
        <v>-35.5</v>
      </c>
      <c r="H14" s="390" t="s">
        <v>69</v>
      </c>
      <c r="I14" s="390">
        <v>686.42</v>
      </c>
      <c r="J14" s="389">
        <v>536.35</v>
      </c>
      <c r="K14" s="391">
        <v>810.46</v>
      </c>
      <c r="L14" s="327">
        <v>760.61</v>
      </c>
      <c r="M14" s="321">
        <f t="shared" si="2"/>
        <v>93.8</v>
      </c>
      <c r="N14" s="321">
        <f t="shared" si="3"/>
        <v>10.8</v>
      </c>
    </row>
    <row r="15" ht="15.75" customHeight="1" spans="1:14">
      <c r="A15" s="388" t="s">
        <v>70</v>
      </c>
      <c r="B15" s="391">
        <v>6.53</v>
      </c>
      <c r="C15" s="389">
        <v>5.5</v>
      </c>
      <c r="D15" s="389">
        <v>5.5</v>
      </c>
      <c r="E15" s="327">
        <v>1.9</v>
      </c>
      <c r="F15" s="321">
        <f t="shared" si="0"/>
        <v>34.5</v>
      </c>
      <c r="G15" s="321">
        <f t="shared" si="1"/>
        <v>-70.9</v>
      </c>
      <c r="H15" s="390" t="s">
        <v>71</v>
      </c>
      <c r="I15" s="390">
        <v>36.61</v>
      </c>
      <c r="J15" s="389">
        <v>10.08</v>
      </c>
      <c r="K15" s="391">
        <v>1005.52</v>
      </c>
      <c r="L15" s="327">
        <v>972.52</v>
      </c>
      <c r="M15" s="321">
        <f t="shared" si="2"/>
        <v>96.7</v>
      </c>
      <c r="N15" s="321">
        <f t="shared" si="3"/>
        <v>2556.4</v>
      </c>
    </row>
    <row r="16" ht="15.75" customHeight="1" spans="1:14">
      <c r="A16" s="388" t="s">
        <v>72</v>
      </c>
      <c r="B16" s="391">
        <v>4.94</v>
      </c>
      <c r="C16" s="389">
        <v>3.2</v>
      </c>
      <c r="D16" s="389">
        <v>3.2</v>
      </c>
      <c r="E16" s="327">
        <v>3.75</v>
      </c>
      <c r="F16" s="321">
        <f t="shared" si="0"/>
        <v>117.2</v>
      </c>
      <c r="G16" s="321">
        <f t="shared" si="1"/>
        <v>-24.1</v>
      </c>
      <c r="H16" s="390" t="s">
        <v>73</v>
      </c>
      <c r="I16" s="390">
        <v>42</v>
      </c>
      <c r="J16" s="389"/>
      <c r="K16" s="391"/>
      <c r="L16" s="327"/>
      <c r="M16" s="321"/>
      <c r="N16" s="321">
        <f t="shared" si="3"/>
        <v>-100</v>
      </c>
    </row>
    <row r="17" ht="15.75" customHeight="1" spans="1:14">
      <c r="A17" s="388" t="s">
        <v>74</v>
      </c>
      <c r="B17" s="391">
        <v>10.69</v>
      </c>
      <c r="C17" s="389">
        <v>8.2</v>
      </c>
      <c r="D17" s="389">
        <v>8.2</v>
      </c>
      <c r="E17" s="327">
        <v>2.67</v>
      </c>
      <c r="F17" s="321">
        <f t="shared" si="0"/>
        <v>32.6</v>
      </c>
      <c r="G17" s="321">
        <f t="shared" si="1"/>
        <v>-75</v>
      </c>
      <c r="H17" s="390" t="s">
        <v>75</v>
      </c>
      <c r="I17" s="390"/>
      <c r="J17" s="389">
        <v>7.7</v>
      </c>
      <c r="K17" s="391">
        <v>7.7</v>
      </c>
      <c r="L17" s="327">
        <v>7.7</v>
      </c>
      <c r="M17" s="321">
        <f>ROUND(L17/K17,3)*100</f>
        <v>100</v>
      </c>
      <c r="N17" s="321"/>
    </row>
    <row r="18" ht="15.75" customHeight="1" spans="1:14">
      <c r="A18" s="388" t="s">
        <v>76</v>
      </c>
      <c r="B18" s="391">
        <v>12.22</v>
      </c>
      <c r="C18" s="389">
        <v>9.5</v>
      </c>
      <c r="D18" s="389">
        <v>9.5</v>
      </c>
      <c r="E18" s="327">
        <v>6.7</v>
      </c>
      <c r="F18" s="321">
        <f t="shared" si="0"/>
        <v>70.5</v>
      </c>
      <c r="G18" s="321">
        <f t="shared" si="1"/>
        <v>-45.2</v>
      </c>
      <c r="H18" s="390" t="s">
        <v>77</v>
      </c>
      <c r="I18" s="390">
        <v>6.21</v>
      </c>
      <c r="J18" s="389"/>
      <c r="K18" s="391"/>
      <c r="L18" s="327"/>
      <c r="M18" s="321"/>
      <c r="N18" s="321">
        <f>ROUND(SUM(L18-I18)/I18,3)*100</f>
        <v>-100</v>
      </c>
    </row>
    <row r="19" ht="15.75" customHeight="1" spans="1:14">
      <c r="A19" s="392" t="s">
        <v>78</v>
      </c>
      <c r="B19" s="390">
        <v>0.44</v>
      </c>
      <c r="C19" s="389">
        <v>0.62</v>
      </c>
      <c r="D19" s="389">
        <v>0.62</v>
      </c>
      <c r="E19" s="327">
        <v>0.45</v>
      </c>
      <c r="F19" s="321">
        <f t="shared" si="0"/>
        <v>72.6</v>
      </c>
      <c r="G19" s="321">
        <f t="shared" si="1"/>
        <v>2.3</v>
      </c>
      <c r="H19" s="390" t="s">
        <v>79</v>
      </c>
      <c r="I19" s="390">
        <v>148.19</v>
      </c>
      <c r="J19" s="389">
        <v>69.1</v>
      </c>
      <c r="K19" s="391">
        <v>81.58</v>
      </c>
      <c r="L19" s="327">
        <v>125.25</v>
      </c>
      <c r="M19" s="321">
        <f>ROUND(L19/K19,3)*100</f>
        <v>153.5</v>
      </c>
      <c r="N19" s="321">
        <f>ROUND(SUM(L19-I19)/I19,3)*100</f>
        <v>-15.5</v>
      </c>
    </row>
    <row r="20" ht="15.75" customHeight="1" spans="1:14">
      <c r="A20" s="388" t="s">
        <v>80</v>
      </c>
      <c r="B20" s="389">
        <f>SUM(B21:B24)</f>
        <v>52.22</v>
      </c>
      <c r="C20" s="389">
        <f>SUM(C21:C24)</f>
        <v>50</v>
      </c>
      <c r="D20" s="389">
        <f>SUM(D21:D24)</f>
        <v>50</v>
      </c>
      <c r="E20" s="389">
        <f>SUM(E21:E24)</f>
        <v>25.81</v>
      </c>
      <c r="F20" s="321">
        <f t="shared" si="0"/>
        <v>51.6</v>
      </c>
      <c r="G20" s="321">
        <f t="shared" si="1"/>
        <v>-50.6</v>
      </c>
      <c r="H20" s="390" t="s">
        <v>81</v>
      </c>
      <c r="I20" s="390"/>
      <c r="J20" s="389"/>
      <c r="K20" s="326">
        <v>16.49</v>
      </c>
      <c r="L20" s="327">
        <v>16.5</v>
      </c>
      <c r="M20" s="321"/>
      <c r="N20" s="321"/>
    </row>
    <row r="21" ht="15.75" customHeight="1" spans="1:14">
      <c r="A21" s="388" t="s">
        <v>82</v>
      </c>
      <c r="B21" s="391">
        <v>2.5</v>
      </c>
      <c r="C21" s="389">
        <v>2.5</v>
      </c>
      <c r="D21" s="389">
        <v>2.5</v>
      </c>
      <c r="E21" s="327">
        <v>14.31</v>
      </c>
      <c r="F21" s="321">
        <f t="shared" si="0"/>
        <v>572.4</v>
      </c>
      <c r="G21" s="321">
        <f t="shared" si="1"/>
        <v>472.4</v>
      </c>
      <c r="H21" s="390" t="s">
        <v>83</v>
      </c>
      <c r="I21" s="390"/>
      <c r="J21" s="389">
        <v>83.1</v>
      </c>
      <c r="K21" s="326"/>
      <c r="L21" s="327"/>
      <c r="M21" s="321"/>
      <c r="N21" s="321"/>
    </row>
    <row r="22" ht="15.75" customHeight="1" spans="1:14">
      <c r="A22" s="388" t="s">
        <v>84</v>
      </c>
      <c r="B22" s="391">
        <v>16.93</v>
      </c>
      <c r="C22" s="389">
        <v>17</v>
      </c>
      <c r="D22" s="389">
        <v>17</v>
      </c>
      <c r="E22" s="327">
        <v>3.7</v>
      </c>
      <c r="F22" s="321">
        <f t="shared" si="0"/>
        <v>21.8</v>
      </c>
      <c r="G22" s="321">
        <f t="shared" si="1"/>
        <v>-78.1</v>
      </c>
      <c r="H22" s="390" t="s">
        <v>85</v>
      </c>
      <c r="I22" s="390"/>
      <c r="J22" s="389">
        <v>608.59</v>
      </c>
      <c r="K22" s="326">
        <v>377.28</v>
      </c>
      <c r="L22" s="327"/>
      <c r="M22" s="321">
        <f t="shared" ref="M22:M27" si="4">ROUND(L22/K22,3)*100</f>
        <v>0</v>
      </c>
      <c r="N22" s="321"/>
    </row>
    <row r="23" ht="15.75" customHeight="1" spans="1:14">
      <c r="A23" s="325" t="s">
        <v>86</v>
      </c>
      <c r="B23" s="326">
        <v>13.22</v>
      </c>
      <c r="C23" s="389">
        <v>9.3</v>
      </c>
      <c r="D23" s="389">
        <v>9.3</v>
      </c>
      <c r="E23" s="327">
        <v>7.8</v>
      </c>
      <c r="F23" s="321">
        <f t="shared" si="0"/>
        <v>83.9</v>
      </c>
      <c r="G23" s="321">
        <f t="shared" si="1"/>
        <v>-41</v>
      </c>
      <c r="H23" s="390"/>
      <c r="I23" s="390"/>
      <c r="J23" s="389"/>
      <c r="K23" s="391"/>
      <c r="L23" s="327"/>
      <c r="M23" s="321"/>
      <c r="N23" s="321"/>
    </row>
    <row r="24" ht="15.75" customHeight="1" spans="1:14">
      <c r="A24" s="325" t="s">
        <v>87</v>
      </c>
      <c r="B24" s="326">
        <v>19.57</v>
      </c>
      <c r="C24" s="389">
        <v>21.2</v>
      </c>
      <c r="D24" s="389">
        <v>21.2</v>
      </c>
      <c r="E24" s="327"/>
      <c r="F24" s="321">
        <f t="shared" si="0"/>
        <v>0</v>
      </c>
      <c r="G24" s="321">
        <f t="shared" si="1"/>
        <v>-100</v>
      </c>
      <c r="H24" s="390"/>
      <c r="I24" s="390"/>
      <c r="J24" s="389"/>
      <c r="K24" s="326"/>
      <c r="L24" s="327"/>
      <c r="M24" s="321"/>
      <c r="N24" s="321"/>
    </row>
    <row r="25" ht="15.75" customHeight="1" spans="1:14">
      <c r="A25" s="386" t="s">
        <v>88</v>
      </c>
      <c r="B25" s="393">
        <f>SUM(B26:B27)+B28</f>
        <v>4246.1</v>
      </c>
      <c r="C25" s="385">
        <f>C26+C27+C28</f>
        <v>2977.85</v>
      </c>
      <c r="D25" s="385">
        <f>D26+D27+D28</f>
        <v>5986.18</v>
      </c>
      <c r="E25" s="385">
        <f>SUM(E26+E27+E28)</f>
        <v>5986.18</v>
      </c>
      <c r="F25" s="321">
        <f t="shared" si="0"/>
        <v>100</v>
      </c>
      <c r="G25" s="321">
        <f t="shared" si="1"/>
        <v>41</v>
      </c>
      <c r="H25" s="387" t="s">
        <v>89</v>
      </c>
      <c r="I25" s="385">
        <f>I26+I27+I28</f>
        <v>803.3</v>
      </c>
      <c r="J25" s="385">
        <f>J26+J27</f>
        <v>85.57</v>
      </c>
      <c r="K25" s="385">
        <f>K26+K27</f>
        <v>85.57</v>
      </c>
      <c r="L25" s="385">
        <f>L26+L27+L28</f>
        <v>961.8</v>
      </c>
      <c r="M25" s="321">
        <f>ROUND(L25/K25,3)*100</f>
        <v>1124</v>
      </c>
      <c r="N25" s="321">
        <f t="shared" ref="N25:N28" si="5">ROUND(SUM(L25-I25)/I25,3)*100</f>
        <v>19.7</v>
      </c>
    </row>
    <row r="26" ht="15.75" customHeight="1" spans="1:14">
      <c r="A26" s="392" t="s">
        <v>90</v>
      </c>
      <c r="B26" s="394">
        <v>3909.13</v>
      </c>
      <c r="C26" s="327">
        <v>2269.9</v>
      </c>
      <c r="D26" s="327">
        <v>5278.23</v>
      </c>
      <c r="E26" s="327">
        <v>5278.23</v>
      </c>
      <c r="F26" s="321">
        <f t="shared" si="0"/>
        <v>100</v>
      </c>
      <c r="G26" s="321">
        <f t="shared" si="1"/>
        <v>35</v>
      </c>
      <c r="H26" s="390" t="s">
        <v>91</v>
      </c>
      <c r="I26" s="390">
        <v>95.35</v>
      </c>
      <c r="J26" s="327">
        <v>61.6</v>
      </c>
      <c r="K26" s="390">
        <v>61.6</v>
      </c>
      <c r="L26" s="327">
        <v>75.34</v>
      </c>
      <c r="M26" s="321">
        <f t="shared" si="4"/>
        <v>122.3</v>
      </c>
      <c r="N26" s="321">
        <f t="shared" si="5"/>
        <v>-21</v>
      </c>
    </row>
    <row r="27" ht="15.75" customHeight="1" spans="1:14">
      <c r="A27" s="392" t="s">
        <v>92</v>
      </c>
      <c r="B27" s="394">
        <v>23.97</v>
      </c>
      <c r="C27" s="327">
        <v>23.97</v>
      </c>
      <c r="D27" s="327">
        <v>23.97</v>
      </c>
      <c r="E27" s="327">
        <v>23.97</v>
      </c>
      <c r="F27" s="321">
        <f t="shared" si="0"/>
        <v>100</v>
      </c>
      <c r="G27" s="321"/>
      <c r="H27" s="390" t="s">
        <v>93</v>
      </c>
      <c r="I27" s="390">
        <v>23.97</v>
      </c>
      <c r="J27" s="327">
        <v>23.97</v>
      </c>
      <c r="K27" s="327">
        <v>23.97</v>
      </c>
      <c r="L27" s="327">
        <v>23.97</v>
      </c>
      <c r="M27" s="321">
        <f t="shared" si="4"/>
        <v>100</v>
      </c>
      <c r="N27" s="321">
        <f t="shared" si="5"/>
        <v>0</v>
      </c>
    </row>
    <row r="28" ht="15.75" customHeight="1" spans="1:14">
      <c r="A28" s="392" t="s">
        <v>94</v>
      </c>
      <c r="B28" s="394">
        <v>313</v>
      </c>
      <c r="C28" s="390">
        <v>683.98</v>
      </c>
      <c r="D28" s="390">
        <v>683.98</v>
      </c>
      <c r="E28" s="327">
        <v>683.98</v>
      </c>
      <c r="F28" s="321">
        <f t="shared" si="0"/>
        <v>100</v>
      </c>
      <c r="G28" s="321">
        <f>ROUND(SUM(E28-B28)/B28,3)*100</f>
        <v>118.5</v>
      </c>
      <c r="H28" s="390" t="s">
        <v>95</v>
      </c>
      <c r="I28" s="390">
        <v>683.98</v>
      </c>
      <c r="J28" s="402"/>
      <c r="K28" s="402"/>
      <c r="L28" s="402">
        <v>862.49</v>
      </c>
      <c r="M28" s="321"/>
      <c r="N28" s="321">
        <f t="shared" si="5"/>
        <v>26.1</v>
      </c>
    </row>
    <row r="29" s="371" customFormat="1" ht="80.25" customHeight="1" spans="1:14">
      <c r="A29" s="395" t="s">
        <v>96</v>
      </c>
      <c r="B29" s="395"/>
      <c r="C29" s="396"/>
      <c r="D29" s="396"/>
      <c r="E29" s="396"/>
      <c r="F29" s="396"/>
      <c r="G29" s="396"/>
      <c r="H29" s="396"/>
      <c r="I29" s="396"/>
      <c r="J29" s="396"/>
      <c r="K29" s="396"/>
      <c r="L29" s="396"/>
      <c r="M29" s="396"/>
      <c r="N29" s="396"/>
    </row>
  </sheetData>
  <mergeCells count="3">
    <mergeCell ref="A1:N1"/>
    <mergeCell ref="A2:N2"/>
    <mergeCell ref="A29:N29"/>
  </mergeCells>
  <printOptions horizontalCentered="1"/>
  <pageMargins left="0.433070866141732" right="0.433070866141732" top="0.393700787401575" bottom="0" header="0.15748031496063" footer="0.31496062992126"/>
  <pageSetup paperSize="9" scale="59"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97"/>
  <sheetViews>
    <sheetView showZeros="0" workbookViewId="0">
      <selection activeCell="E12" sqref="E12"/>
    </sheetView>
  </sheetViews>
  <sheetFormatPr defaultColWidth="21.5" defaultRowHeight="21.95" customHeight="1"/>
  <cols>
    <col min="1" max="1" width="56.625" style="181" customWidth="1"/>
    <col min="2" max="2" width="26.25" style="355" customWidth="1"/>
    <col min="3" max="3" width="8.25" style="356" customWidth="1"/>
    <col min="4" max="10" width="21.5" style="356"/>
    <col min="11" max="16384" width="21.5" style="181"/>
  </cols>
  <sheetData>
    <row r="1" customHeight="1" spans="1:2">
      <c r="A1" s="29" t="s">
        <v>97</v>
      </c>
      <c r="B1" s="120"/>
    </row>
    <row r="2" s="180" customFormat="1" customHeight="1" spans="1:10">
      <c r="A2" s="106" t="s">
        <v>98</v>
      </c>
      <c r="B2" s="121"/>
      <c r="C2" s="357"/>
      <c r="D2" s="357"/>
      <c r="E2" s="357"/>
      <c r="F2" s="357"/>
      <c r="G2" s="357"/>
      <c r="H2" s="357"/>
      <c r="I2" s="357"/>
      <c r="J2" s="357"/>
    </row>
    <row r="3" s="180" customFormat="1" ht="18.75" customHeight="1" spans="1:10">
      <c r="A3" s="122"/>
      <c r="B3" s="358"/>
      <c r="C3" s="357"/>
      <c r="D3" s="357"/>
      <c r="E3" s="357"/>
      <c r="F3" s="357"/>
      <c r="G3" s="357"/>
      <c r="H3" s="357"/>
      <c r="I3" s="357"/>
      <c r="J3" s="357"/>
    </row>
    <row r="4" ht="24" customHeight="1" spans="1:2">
      <c r="A4" s="359" t="s">
        <v>2</v>
      </c>
      <c r="B4" s="360"/>
    </row>
    <row r="5" ht="20.1" customHeight="1" spans="1:2">
      <c r="A5" s="172" t="s">
        <v>99</v>
      </c>
      <c r="B5" s="361" t="s">
        <v>100</v>
      </c>
    </row>
    <row r="6" ht="20.1" customHeight="1" spans="1:2">
      <c r="A6" s="362" t="s">
        <v>53</v>
      </c>
      <c r="B6" s="363">
        <f>B7+B15+B20+B48+B58+B64+B72+B83+B88+B91+B94</f>
        <v>5430.893</v>
      </c>
    </row>
    <row r="7" s="354" customFormat="1" ht="16.5" customHeight="1" spans="1:10">
      <c r="A7" s="364" t="s">
        <v>101</v>
      </c>
      <c r="B7" s="365">
        <f>B8+B11+B13</f>
        <v>1279.47</v>
      </c>
      <c r="C7" s="366"/>
      <c r="D7" s="366"/>
      <c r="E7" s="366"/>
      <c r="F7" s="366"/>
      <c r="G7" s="366"/>
      <c r="H7" s="366"/>
      <c r="I7" s="366"/>
      <c r="J7" s="366"/>
    </row>
    <row r="8" s="354" customFormat="1" customHeight="1" spans="1:10">
      <c r="A8" s="364" t="s">
        <v>102</v>
      </c>
      <c r="B8" s="365">
        <f>SUM(B9:B10)</f>
        <v>1185.39</v>
      </c>
      <c r="C8" s="366"/>
      <c r="D8" s="366"/>
      <c r="E8" s="366"/>
      <c r="F8" s="366"/>
      <c r="G8" s="366"/>
      <c r="H8" s="366"/>
      <c r="I8" s="366"/>
      <c r="J8" s="366"/>
    </row>
    <row r="9" customHeight="1" spans="1:2">
      <c r="A9" s="367" t="s">
        <v>103</v>
      </c>
      <c r="B9" s="368">
        <v>884.97</v>
      </c>
    </row>
    <row r="10" customHeight="1" spans="1:2">
      <c r="A10" s="367" t="s">
        <v>104</v>
      </c>
      <c r="B10" s="368">
        <v>300.42</v>
      </c>
    </row>
    <row r="11" s="354" customFormat="1" customHeight="1" spans="1:10">
      <c r="A11" s="364" t="s">
        <v>105</v>
      </c>
      <c r="B11" s="365">
        <f>SUM(B12)</f>
        <v>79.62</v>
      </c>
      <c r="C11" s="366"/>
      <c r="D11" s="366"/>
      <c r="E11" s="366"/>
      <c r="F11" s="366"/>
      <c r="G11" s="366"/>
      <c r="H11" s="366"/>
      <c r="I11" s="366"/>
      <c r="J11" s="366"/>
    </row>
    <row r="12" customHeight="1" spans="1:2">
      <c r="A12" s="367" t="s">
        <v>103</v>
      </c>
      <c r="B12" s="368">
        <v>79.62</v>
      </c>
    </row>
    <row r="13" s="354" customFormat="1" customHeight="1" spans="1:10">
      <c r="A13" s="364" t="s">
        <v>106</v>
      </c>
      <c r="B13" s="365">
        <f>SUM(B14:B14)</f>
        <v>14.46</v>
      </c>
      <c r="C13" s="366"/>
      <c r="D13" s="366"/>
      <c r="E13" s="366"/>
      <c r="F13" s="366"/>
      <c r="G13" s="366"/>
      <c r="H13" s="366"/>
      <c r="I13" s="366"/>
      <c r="J13" s="366"/>
    </row>
    <row r="14" ht="21" customHeight="1" spans="1:2">
      <c r="A14" s="367" t="s">
        <v>107</v>
      </c>
      <c r="B14" s="368">
        <v>14.46</v>
      </c>
    </row>
    <row r="15" s="354" customFormat="1" customHeight="1" spans="1:10">
      <c r="A15" s="364" t="s">
        <v>108</v>
      </c>
      <c r="B15" s="365">
        <f>B16</f>
        <v>88.14</v>
      </c>
      <c r="C15" s="366"/>
      <c r="D15" s="366"/>
      <c r="E15" s="366"/>
      <c r="F15" s="366"/>
      <c r="G15" s="366"/>
      <c r="H15" s="366"/>
      <c r="I15" s="366"/>
      <c r="J15" s="366"/>
    </row>
    <row r="16" s="354" customFormat="1" customHeight="1" spans="1:10">
      <c r="A16" s="364" t="s">
        <v>109</v>
      </c>
      <c r="B16" s="365">
        <f>SUM(B17:B19)</f>
        <v>88.14</v>
      </c>
      <c r="C16" s="366"/>
      <c r="D16" s="366"/>
      <c r="E16" s="366"/>
      <c r="F16" s="366"/>
      <c r="G16" s="366"/>
      <c r="H16" s="366"/>
      <c r="I16" s="366"/>
      <c r="J16" s="366"/>
    </row>
    <row r="17" customHeight="1" spans="1:2">
      <c r="A17" s="367" t="s">
        <v>110</v>
      </c>
      <c r="B17" s="368">
        <v>20.96</v>
      </c>
    </row>
    <row r="18" customHeight="1" spans="1:2">
      <c r="A18" s="367" t="s">
        <v>111</v>
      </c>
      <c r="B18" s="368">
        <v>66.12</v>
      </c>
    </row>
    <row r="19" customHeight="1" spans="1:2">
      <c r="A19" s="367" t="s">
        <v>112</v>
      </c>
      <c r="B19" s="368">
        <v>1.06</v>
      </c>
    </row>
    <row r="20" s="354" customFormat="1" customHeight="1" spans="1:10">
      <c r="A20" s="364" t="s">
        <v>113</v>
      </c>
      <c r="B20" s="365">
        <f>B21+B23+B25+B29+B36+B38+B40+B42+B45</f>
        <v>1528.4</v>
      </c>
      <c r="C20" s="366"/>
      <c r="D20" s="366"/>
      <c r="E20" s="366"/>
      <c r="F20" s="366"/>
      <c r="G20" s="366"/>
      <c r="H20" s="366"/>
      <c r="I20" s="366"/>
      <c r="J20" s="366"/>
    </row>
    <row r="21" s="354" customFormat="1" customHeight="1" spans="1:10">
      <c r="A21" s="364" t="s">
        <v>114</v>
      </c>
      <c r="B21" s="365">
        <f>SUM(B22:B22)</f>
        <v>43.54</v>
      </c>
      <c r="C21" s="366"/>
      <c r="D21" s="366"/>
      <c r="E21" s="366"/>
      <c r="F21" s="366"/>
      <c r="G21" s="366"/>
      <c r="H21" s="366"/>
      <c r="I21" s="366"/>
      <c r="J21" s="366"/>
    </row>
    <row r="22" customHeight="1" spans="1:2">
      <c r="A22" s="367" t="s">
        <v>115</v>
      </c>
      <c r="B22" s="368">
        <v>43.54</v>
      </c>
    </row>
    <row r="23" s="354" customFormat="1" customHeight="1" spans="1:10">
      <c r="A23" s="364" t="s">
        <v>116</v>
      </c>
      <c r="B23" s="365">
        <f>SUM(B24:B24)</f>
        <v>29.11</v>
      </c>
      <c r="C23" s="366"/>
      <c r="D23" s="366"/>
      <c r="E23" s="366"/>
      <c r="F23" s="366"/>
      <c r="G23" s="366"/>
      <c r="H23" s="366"/>
      <c r="I23" s="366"/>
      <c r="J23" s="366"/>
    </row>
    <row r="24" ht="16" customHeight="1" spans="1:2">
      <c r="A24" s="367" t="s">
        <v>117</v>
      </c>
      <c r="B24" s="368">
        <v>29.11</v>
      </c>
    </row>
    <row r="25" s="354" customFormat="1" ht="16" customHeight="1" spans="1:10">
      <c r="A25" s="364" t="s">
        <v>118</v>
      </c>
      <c r="B25" s="365">
        <f>SUM(B26:B28)</f>
        <v>257.27</v>
      </c>
      <c r="C25" s="366"/>
      <c r="D25" s="366"/>
      <c r="E25" s="366"/>
      <c r="F25" s="366"/>
      <c r="G25" s="366"/>
      <c r="H25" s="366"/>
      <c r="I25" s="366"/>
      <c r="J25" s="366"/>
    </row>
    <row r="26" customHeight="1" spans="1:2">
      <c r="A26" s="367" t="s">
        <v>119</v>
      </c>
      <c r="B26" s="368">
        <v>117.35</v>
      </c>
    </row>
    <row r="27" customHeight="1" spans="1:2">
      <c r="A27" s="367" t="s">
        <v>120</v>
      </c>
      <c r="B27" s="368">
        <v>51.57</v>
      </c>
    </row>
    <row r="28" customHeight="1" spans="1:2">
      <c r="A28" s="367" t="s">
        <v>121</v>
      </c>
      <c r="B28" s="368">
        <v>88.35</v>
      </c>
    </row>
    <row r="29" s="354" customFormat="1" customHeight="1" spans="1:10">
      <c r="A29" s="364" t="s">
        <v>122</v>
      </c>
      <c r="B29" s="365">
        <f>SUM(B30:B35)</f>
        <v>506.08</v>
      </c>
      <c r="C29" s="366"/>
      <c r="D29" s="366"/>
      <c r="E29" s="366"/>
      <c r="F29" s="366"/>
      <c r="G29" s="366"/>
      <c r="H29" s="366"/>
      <c r="I29" s="366"/>
      <c r="J29" s="366"/>
    </row>
    <row r="30" customHeight="1" spans="1:2">
      <c r="A30" s="367" t="s">
        <v>123</v>
      </c>
      <c r="B30" s="368">
        <v>50.65</v>
      </c>
    </row>
    <row r="31" customHeight="1" spans="1:2">
      <c r="A31" s="367" t="s">
        <v>124</v>
      </c>
      <c r="B31" s="368">
        <v>225.56</v>
      </c>
    </row>
    <row r="32" customHeight="1" spans="1:2">
      <c r="A32" s="367" t="s">
        <v>125</v>
      </c>
      <c r="B32" s="368">
        <v>145.79</v>
      </c>
    </row>
    <row r="33" customHeight="1" spans="1:2">
      <c r="A33" s="367" t="s">
        <v>126</v>
      </c>
      <c r="B33" s="368">
        <v>0.69</v>
      </c>
    </row>
    <row r="34" customHeight="1" spans="1:2">
      <c r="A34" s="367" t="s">
        <v>127</v>
      </c>
      <c r="B34" s="368">
        <v>12.2</v>
      </c>
    </row>
    <row r="35" customHeight="1" spans="1:2">
      <c r="A35" s="367" t="s">
        <v>128</v>
      </c>
      <c r="B35" s="368">
        <v>71.19</v>
      </c>
    </row>
    <row r="36" s="354" customFormat="1" customHeight="1" spans="1:10">
      <c r="A36" s="364" t="s">
        <v>129</v>
      </c>
      <c r="B36" s="365">
        <f>SUM(B37:B37)</f>
        <v>31.39</v>
      </c>
      <c r="C36" s="366"/>
      <c r="D36" s="366"/>
      <c r="E36" s="366"/>
      <c r="F36" s="366"/>
      <c r="G36" s="366"/>
      <c r="H36" s="366"/>
      <c r="I36" s="366"/>
      <c r="J36" s="366"/>
    </row>
    <row r="37" customHeight="1" spans="1:2">
      <c r="A37" s="367" t="s">
        <v>130</v>
      </c>
      <c r="B37" s="368">
        <v>31.39</v>
      </c>
    </row>
    <row r="38" s="354" customFormat="1" ht="21" customHeight="1" spans="1:10">
      <c r="A38" s="364" t="s">
        <v>131</v>
      </c>
      <c r="B38" s="365">
        <f>SUM(B39:B39)</f>
        <v>78.68</v>
      </c>
      <c r="C38" s="366"/>
      <c r="D38" s="366"/>
      <c r="E38" s="366"/>
      <c r="F38" s="366"/>
      <c r="G38" s="366"/>
      <c r="H38" s="366"/>
      <c r="I38" s="366"/>
      <c r="J38" s="366"/>
    </row>
    <row r="39" ht="20" customHeight="1" spans="1:2">
      <c r="A39" s="367" t="s">
        <v>132</v>
      </c>
      <c r="B39" s="368">
        <v>78.68</v>
      </c>
    </row>
    <row r="40" s="354" customFormat="1" ht="20" customHeight="1" spans="1:10">
      <c r="A40" s="364" t="s">
        <v>133</v>
      </c>
      <c r="B40" s="365">
        <f>SUM(B41:B41)</f>
        <v>22.94</v>
      </c>
      <c r="C40" s="366"/>
      <c r="D40" s="366"/>
      <c r="E40" s="366"/>
      <c r="F40" s="366"/>
      <c r="G40" s="366"/>
      <c r="H40" s="366"/>
      <c r="I40" s="366"/>
      <c r="J40" s="366"/>
    </row>
    <row r="41" customHeight="1" spans="1:2">
      <c r="A41" s="367" t="s">
        <v>134</v>
      </c>
      <c r="B41" s="368">
        <v>22.94</v>
      </c>
    </row>
    <row r="42" s="354" customFormat="1" customHeight="1" spans="1:10">
      <c r="A42" s="364" t="s">
        <v>135</v>
      </c>
      <c r="B42" s="365">
        <f>SUM(B43:B44)</f>
        <v>514.66</v>
      </c>
      <c r="C42" s="366"/>
      <c r="D42" s="366"/>
      <c r="E42" s="366"/>
      <c r="F42" s="366"/>
      <c r="G42" s="366"/>
      <c r="H42" s="366"/>
      <c r="I42" s="366"/>
      <c r="J42" s="366"/>
    </row>
    <row r="43" customHeight="1" spans="1:2">
      <c r="A43" s="367" t="s">
        <v>136</v>
      </c>
      <c r="B43" s="368">
        <v>421.96</v>
      </c>
    </row>
    <row r="44" customFormat="1" customHeight="1" spans="1:10">
      <c r="A44" s="367" t="s">
        <v>137</v>
      </c>
      <c r="B44" s="368">
        <v>92.7</v>
      </c>
      <c r="C44" s="356"/>
      <c r="D44" s="356"/>
      <c r="E44" s="356"/>
      <c r="F44" s="356"/>
      <c r="G44" s="356"/>
      <c r="H44" s="356"/>
      <c r="I44" s="356"/>
      <c r="J44" s="356"/>
    </row>
    <row r="45" s="354" customFormat="1" customHeight="1" spans="1:10">
      <c r="A45" s="364" t="s">
        <v>138</v>
      </c>
      <c r="B45" s="365">
        <f>SUM(B46:B47)</f>
        <v>44.73</v>
      </c>
      <c r="C45" s="366"/>
      <c r="D45" s="366"/>
      <c r="E45" s="366"/>
      <c r="F45" s="366"/>
      <c r="G45" s="366"/>
      <c r="H45" s="366"/>
      <c r="I45" s="366"/>
      <c r="J45" s="366"/>
    </row>
    <row r="46" customHeight="1" spans="1:2">
      <c r="A46" s="367" t="s">
        <v>139</v>
      </c>
      <c r="B46" s="368">
        <v>26.15</v>
      </c>
    </row>
    <row r="47" customFormat="1" customHeight="1" spans="1:10">
      <c r="A47" s="367" t="s">
        <v>140</v>
      </c>
      <c r="B47" s="368">
        <v>18.58</v>
      </c>
      <c r="C47" s="356"/>
      <c r="D47" s="356"/>
      <c r="E47" s="356"/>
      <c r="F47" s="356"/>
      <c r="G47" s="356"/>
      <c r="H47" s="356"/>
      <c r="I47" s="356"/>
      <c r="J47" s="356"/>
    </row>
    <row r="48" s="354" customFormat="1" customHeight="1" spans="1:10">
      <c r="A48" s="364" t="s">
        <v>141</v>
      </c>
      <c r="B48" s="365">
        <f>B49+B51+B56</f>
        <v>129.24</v>
      </c>
      <c r="C48" s="366"/>
      <c r="D48" s="366"/>
      <c r="E48" s="366"/>
      <c r="F48" s="366"/>
      <c r="G48" s="366"/>
      <c r="H48" s="366"/>
      <c r="I48" s="366"/>
      <c r="J48" s="366"/>
    </row>
    <row r="49" s="354" customFormat="1" customHeight="1" spans="1:10">
      <c r="A49" s="364" t="s">
        <v>142</v>
      </c>
      <c r="B49" s="365">
        <f>SUM(B50:B50)</f>
        <v>33.32</v>
      </c>
      <c r="C49" s="366"/>
      <c r="D49" s="366"/>
      <c r="E49" s="366"/>
      <c r="F49" s="366"/>
      <c r="G49" s="366"/>
      <c r="H49" s="366"/>
      <c r="I49" s="366"/>
      <c r="J49" s="366"/>
    </row>
    <row r="50" customHeight="1" spans="1:2">
      <c r="A50" s="367" t="s">
        <v>103</v>
      </c>
      <c r="B50" s="368">
        <v>33.32</v>
      </c>
    </row>
    <row r="51" s="354" customFormat="1" customHeight="1" spans="1:10">
      <c r="A51" s="364" t="s">
        <v>143</v>
      </c>
      <c r="B51" s="365">
        <f>SUM(B52:B55)</f>
        <v>69.54</v>
      </c>
      <c r="C51" s="366"/>
      <c r="D51" s="366"/>
      <c r="E51" s="366"/>
      <c r="F51" s="366"/>
      <c r="G51" s="366"/>
      <c r="H51" s="366"/>
      <c r="I51" s="366"/>
      <c r="J51" s="366"/>
    </row>
    <row r="52" customHeight="1" spans="1:2">
      <c r="A52" s="367" t="s">
        <v>144</v>
      </c>
      <c r="B52" s="368">
        <v>23.05</v>
      </c>
    </row>
    <row r="53" customHeight="1" spans="1:2">
      <c r="A53" s="367" t="s">
        <v>145</v>
      </c>
      <c r="B53" s="368">
        <v>6.29</v>
      </c>
    </row>
    <row r="54" customHeight="1" spans="1:2">
      <c r="A54" s="367" t="s">
        <v>146</v>
      </c>
      <c r="B54" s="368">
        <v>22.84</v>
      </c>
    </row>
    <row r="55" customHeight="1" spans="1:2">
      <c r="A55" s="367" t="s">
        <v>147</v>
      </c>
      <c r="B55" s="368">
        <v>17.36</v>
      </c>
    </row>
    <row r="56" s="354" customFormat="1" customHeight="1" spans="1:10">
      <c r="A56" s="364" t="s">
        <v>148</v>
      </c>
      <c r="B56" s="365">
        <f>SUM(B57)</f>
        <v>26.38</v>
      </c>
      <c r="C56" s="366"/>
      <c r="D56" s="366"/>
      <c r="E56" s="366"/>
      <c r="F56" s="366"/>
      <c r="G56" s="366"/>
      <c r="H56" s="366"/>
      <c r="I56" s="366"/>
      <c r="J56" s="366"/>
    </row>
    <row r="57" customHeight="1" spans="1:2">
      <c r="A57" s="367" t="s">
        <v>149</v>
      </c>
      <c r="B57" s="368">
        <v>26.38</v>
      </c>
    </row>
    <row r="58" s="354" customFormat="1" customHeight="1" spans="1:10">
      <c r="A58" s="364" t="s">
        <v>150</v>
      </c>
      <c r="B58" s="365">
        <f>B59+B62</f>
        <v>43.21</v>
      </c>
      <c r="C58" s="366"/>
      <c r="D58" s="366"/>
      <c r="E58" s="366"/>
      <c r="F58" s="366"/>
      <c r="G58" s="366"/>
      <c r="H58" s="366"/>
      <c r="I58" s="366"/>
      <c r="J58" s="366"/>
    </row>
    <row r="59" s="354" customFormat="1" customHeight="1" spans="1:10">
      <c r="A59" s="364" t="s">
        <v>151</v>
      </c>
      <c r="B59" s="365">
        <f>SUM(B60:B61)</f>
        <v>42.71</v>
      </c>
      <c r="C59" s="366"/>
      <c r="D59" s="366"/>
      <c r="E59" s="366"/>
      <c r="F59" s="366"/>
      <c r="G59" s="366"/>
      <c r="H59" s="366"/>
      <c r="I59" s="366"/>
      <c r="J59" s="366"/>
    </row>
    <row r="60" customHeight="1" spans="1:2">
      <c r="A60" s="367" t="s">
        <v>152</v>
      </c>
      <c r="B60" s="368">
        <v>2.31</v>
      </c>
    </row>
    <row r="61" customHeight="1" spans="1:2">
      <c r="A61" s="367" t="s">
        <v>153</v>
      </c>
      <c r="B61" s="368">
        <v>40.4</v>
      </c>
    </row>
    <row r="62" s="354" customFormat="1" customHeight="1" spans="1:10">
      <c r="A62" s="364" t="s">
        <v>154</v>
      </c>
      <c r="B62" s="365">
        <f>SUM(B63)</f>
        <v>0.5</v>
      </c>
      <c r="C62" s="366"/>
      <c r="D62" s="366"/>
      <c r="E62" s="366"/>
      <c r="F62" s="366"/>
      <c r="G62" s="366"/>
      <c r="H62" s="366"/>
      <c r="I62" s="366"/>
      <c r="J62" s="366"/>
    </row>
    <row r="63" customHeight="1" spans="1:2">
      <c r="A63" s="367" t="s">
        <v>155</v>
      </c>
      <c r="B63" s="368">
        <v>0.5</v>
      </c>
    </row>
    <row r="64" s="354" customFormat="1" customHeight="1" spans="1:10">
      <c r="A64" s="364" t="s">
        <v>156</v>
      </c>
      <c r="B64" s="365">
        <f>B65+B68+B70</f>
        <v>479.85</v>
      </c>
      <c r="C64" s="366"/>
      <c r="D64" s="366"/>
      <c r="E64" s="366"/>
      <c r="F64" s="366"/>
      <c r="G64" s="366"/>
      <c r="H64" s="366"/>
      <c r="I64" s="366"/>
      <c r="J64" s="366"/>
    </row>
    <row r="65" s="354" customFormat="1" customHeight="1" spans="1:10">
      <c r="A65" s="364" t="s">
        <v>157</v>
      </c>
      <c r="B65" s="365">
        <f>SUM(B66:B67)</f>
        <v>99.44</v>
      </c>
      <c r="C65" s="366"/>
      <c r="D65" s="366"/>
      <c r="E65" s="366"/>
      <c r="F65" s="366"/>
      <c r="G65" s="366"/>
      <c r="H65" s="366"/>
      <c r="I65" s="366"/>
      <c r="J65" s="366"/>
    </row>
    <row r="66" customHeight="1" spans="1:2">
      <c r="A66" s="367" t="s">
        <v>158</v>
      </c>
      <c r="B66" s="368">
        <v>97.44</v>
      </c>
    </row>
    <row r="67" customHeight="1" spans="1:2">
      <c r="A67" s="367" t="s">
        <v>159</v>
      </c>
      <c r="B67" s="368">
        <v>2</v>
      </c>
    </row>
    <row r="68" s="354" customFormat="1" customHeight="1" spans="1:10">
      <c r="A68" s="364" t="s">
        <v>160</v>
      </c>
      <c r="B68" s="365">
        <f>SUM(B69)</f>
        <v>80.69</v>
      </c>
      <c r="C68" s="366"/>
      <c r="D68" s="366"/>
      <c r="E68" s="366"/>
      <c r="F68" s="366"/>
      <c r="G68" s="366"/>
      <c r="H68" s="366"/>
      <c r="I68" s="366"/>
      <c r="J68" s="366"/>
    </row>
    <row r="69" customHeight="1" spans="1:2">
      <c r="A69" s="367" t="s">
        <v>161</v>
      </c>
      <c r="B69" s="368">
        <v>80.69</v>
      </c>
    </row>
    <row r="70" s="354" customFormat="1" customHeight="1" spans="1:10">
      <c r="A70" s="364" t="s">
        <v>162</v>
      </c>
      <c r="B70" s="365">
        <f>SUM(B71)</f>
        <v>299.72</v>
      </c>
      <c r="C70" s="366"/>
      <c r="D70" s="366"/>
      <c r="E70" s="366"/>
      <c r="F70" s="366"/>
      <c r="G70" s="366"/>
      <c r="H70" s="366"/>
      <c r="I70" s="366"/>
      <c r="J70" s="366"/>
    </row>
    <row r="71" customHeight="1" spans="1:2">
      <c r="A71" s="367" t="s">
        <v>163</v>
      </c>
      <c r="B71" s="368">
        <v>299.72</v>
      </c>
    </row>
    <row r="72" s="354" customFormat="1" customHeight="1" spans="1:10">
      <c r="A72" s="364" t="s">
        <v>164</v>
      </c>
      <c r="B72" s="365">
        <f>B73+B76+B78+B80</f>
        <v>760.613</v>
      </c>
      <c r="C72" s="366"/>
      <c r="D72" s="366"/>
      <c r="E72" s="366"/>
      <c r="F72" s="366"/>
      <c r="G72" s="366"/>
      <c r="H72" s="366"/>
      <c r="I72" s="366"/>
      <c r="J72" s="366"/>
    </row>
    <row r="73" s="354" customFormat="1" customHeight="1" spans="1:10">
      <c r="A73" s="364" t="s">
        <v>165</v>
      </c>
      <c r="B73" s="365">
        <f>SUM(B74:B75)</f>
        <v>317.12</v>
      </c>
      <c r="C73" s="366"/>
      <c r="D73" s="366"/>
      <c r="E73" s="366"/>
      <c r="F73" s="366"/>
      <c r="G73" s="366"/>
      <c r="H73" s="366"/>
      <c r="I73" s="366"/>
      <c r="J73" s="366"/>
    </row>
    <row r="74" customHeight="1" spans="1:2">
      <c r="A74" s="367" t="s">
        <v>166</v>
      </c>
      <c r="B74" s="368">
        <v>316.31</v>
      </c>
    </row>
    <row r="75" customHeight="1" spans="1:2">
      <c r="A75" s="367" t="s">
        <v>167</v>
      </c>
      <c r="B75" s="368">
        <v>0.81</v>
      </c>
    </row>
    <row r="76" s="354" customFormat="1" customHeight="1" spans="1:10">
      <c r="A76" s="364" t="s">
        <v>168</v>
      </c>
      <c r="B76" s="365">
        <f>SUM(B77:B77)</f>
        <v>12.8</v>
      </c>
      <c r="C76" s="366"/>
      <c r="D76" s="366"/>
      <c r="E76" s="366"/>
      <c r="F76" s="366"/>
      <c r="G76" s="366"/>
      <c r="H76" s="366"/>
      <c r="I76" s="366"/>
      <c r="J76" s="366"/>
    </row>
    <row r="77" customHeight="1" spans="1:2">
      <c r="A77" s="367" t="s">
        <v>169</v>
      </c>
      <c r="B77" s="368">
        <v>12.8</v>
      </c>
    </row>
    <row r="78" s="354" customFormat="1" customHeight="1" spans="1:10">
      <c r="A78" s="364" t="s">
        <v>170</v>
      </c>
      <c r="B78" s="365">
        <f>SUM(B79:B79)</f>
        <v>30</v>
      </c>
      <c r="C78" s="366"/>
      <c r="D78" s="366"/>
      <c r="E78" s="366"/>
      <c r="F78" s="366"/>
      <c r="G78" s="366"/>
      <c r="H78" s="366"/>
      <c r="I78" s="366"/>
      <c r="J78" s="366"/>
    </row>
    <row r="79" customHeight="1" spans="1:2">
      <c r="A79" s="367" t="s">
        <v>171</v>
      </c>
      <c r="B79" s="368">
        <v>30</v>
      </c>
    </row>
    <row r="80" s="354" customFormat="1" customHeight="1" spans="1:10">
      <c r="A80" s="364" t="s">
        <v>172</v>
      </c>
      <c r="B80" s="365">
        <f>SUM(B81:B82)</f>
        <v>400.693</v>
      </c>
      <c r="C80" s="366"/>
      <c r="D80" s="366"/>
      <c r="E80" s="366"/>
      <c r="F80" s="366"/>
      <c r="G80" s="366"/>
      <c r="H80" s="366"/>
      <c r="I80" s="366"/>
      <c r="J80" s="366"/>
    </row>
    <row r="81" customHeight="1" spans="1:2">
      <c r="A81" s="367" t="s">
        <v>173</v>
      </c>
      <c r="B81" s="368">
        <v>71.66</v>
      </c>
    </row>
    <row r="82" customFormat="1" customHeight="1" spans="1:10">
      <c r="A82" s="367" t="s">
        <v>174</v>
      </c>
      <c r="B82" s="368">
        <v>329.033</v>
      </c>
      <c r="C82" s="356"/>
      <c r="D82" s="356"/>
      <c r="E82" s="356"/>
      <c r="F82" s="356"/>
      <c r="G82" s="356"/>
      <c r="H82" s="356"/>
      <c r="I82" s="356"/>
      <c r="J82" s="356"/>
    </row>
    <row r="83" s="354" customFormat="1" customHeight="1" spans="1:10">
      <c r="A83" s="364" t="s">
        <v>175</v>
      </c>
      <c r="B83" s="365">
        <f>B84+B86</f>
        <v>972.52</v>
      </c>
      <c r="C83" s="366"/>
      <c r="D83" s="366"/>
      <c r="E83" s="366"/>
      <c r="F83" s="366"/>
      <c r="G83" s="366"/>
      <c r="H83" s="366"/>
      <c r="I83" s="366"/>
      <c r="J83" s="366"/>
    </row>
    <row r="84" s="354" customFormat="1" customHeight="1" spans="1:10">
      <c r="A84" s="364" t="s">
        <v>176</v>
      </c>
      <c r="B84" s="365">
        <f>SUM(B85:B85)</f>
        <v>36.47</v>
      </c>
      <c r="C84" s="366"/>
      <c r="D84" s="366"/>
      <c r="E84" s="366"/>
      <c r="F84" s="366"/>
      <c r="G84" s="366"/>
      <c r="H84" s="366"/>
      <c r="I84" s="366"/>
      <c r="J84" s="366"/>
    </row>
    <row r="85" customHeight="1" spans="1:2">
      <c r="A85" s="367" t="s">
        <v>177</v>
      </c>
      <c r="B85" s="368">
        <v>36.47</v>
      </c>
    </row>
    <row r="86" s="354" customFormat="1" customHeight="1" spans="1:10">
      <c r="A86" s="364" t="s">
        <v>178</v>
      </c>
      <c r="B86" s="365">
        <f>SUM(B87:B87)</f>
        <v>936.05</v>
      </c>
      <c r="C86" s="366"/>
      <c r="D86" s="366"/>
      <c r="E86" s="366"/>
      <c r="F86" s="366"/>
      <c r="G86" s="366"/>
      <c r="H86" s="366"/>
      <c r="I86" s="366"/>
      <c r="J86" s="366"/>
    </row>
    <row r="87" customHeight="1" spans="1:2">
      <c r="A87" s="367" t="s">
        <v>179</v>
      </c>
      <c r="B87" s="368">
        <v>936.05</v>
      </c>
    </row>
    <row r="88" s="354" customFormat="1" customHeight="1" spans="1:10">
      <c r="A88" s="364" t="s">
        <v>180</v>
      </c>
      <c r="B88" s="365">
        <f>B89</f>
        <v>7.7</v>
      </c>
      <c r="C88" s="366"/>
      <c r="D88" s="366"/>
      <c r="E88" s="366"/>
      <c r="F88" s="366"/>
      <c r="G88" s="366"/>
      <c r="H88" s="366"/>
      <c r="I88" s="366"/>
      <c r="J88" s="366"/>
    </row>
    <row r="89" s="354" customFormat="1" customHeight="1" spans="1:10">
      <c r="A89" s="364" t="s">
        <v>181</v>
      </c>
      <c r="B89" s="365">
        <f>SUM(B90)</f>
        <v>7.7</v>
      </c>
      <c r="C89" s="366"/>
      <c r="D89" s="366"/>
      <c r="E89" s="366"/>
      <c r="F89" s="366"/>
      <c r="G89" s="366"/>
      <c r="H89" s="366"/>
      <c r="I89" s="366"/>
      <c r="J89" s="366"/>
    </row>
    <row r="90" customHeight="1" spans="1:2">
      <c r="A90" s="367" t="s">
        <v>182</v>
      </c>
      <c r="B90" s="368">
        <v>7.7</v>
      </c>
    </row>
    <row r="91" s="354" customFormat="1" customHeight="1" spans="1:10">
      <c r="A91" s="364" t="s">
        <v>183</v>
      </c>
      <c r="B91" s="365">
        <f>B92</f>
        <v>125.25</v>
      </c>
      <c r="C91" s="366"/>
      <c r="D91" s="366"/>
      <c r="E91" s="366"/>
      <c r="F91" s="366"/>
      <c r="G91" s="366"/>
      <c r="H91" s="366"/>
      <c r="I91" s="366"/>
      <c r="J91" s="366"/>
    </row>
    <row r="92" s="354" customFormat="1" customHeight="1" spans="1:10">
      <c r="A92" s="364" t="s">
        <v>184</v>
      </c>
      <c r="B92" s="365">
        <f>SUM(B93)</f>
        <v>125.25</v>
      </c>
      <c r="C92" s="366"/>
      <c r="D92" s="366"/>
      <c r="E92" s="366"/>
      <c r="F92" s="366"/>
      <c r="G92" s="366"/>
      <c r="H92" s="366"/>
      <c r="I92" s="366"/>
      <c r="J92" s="366"/>
    </row>
    <row r="93" customHeight="1" spans="1:2">
      <c r="A93" s="367" t="s">
        <v>185</v>
      </c>
      <c r="B93" s="368">
        <v>125.25</v>
      </c>
    </row>
    <row r="94" s="354" customFormat="1" customHeight="1" spans="1:10">
      <c r="A94" s="364" t="s">
        <v>186</v>
      </c>
      <c r="B94" s="365">
        <f>B95</f>
        <v>16.5</v>
      </c>
      <c r="C94" s="366"/>
      <c r="D94" s="366"/>
      <c r="E94" s="366"/>
      <c r="F94" s="366"/>
      <c r="G94" s="366"/>
      <c r="H94" s="366"/>
      <c r="I94" s="366"/>
      <c r="J94" s="366"/>
    </row>
    <row r="95" s="354" customFormat="1" customHeight="1" spans="1:10">
      <c r="A95" s="364" t="s">
        <v>187</v>
      </c>
      <c r="B95" s="365">
        <f>SUM(B96)</f>
        <v>16.5</v>
      </c>
      <c r="C95" s="366"/>
      <c r="D95" s="366"/>
      <c r="E95" s="366"/>
      <c r="F95" s="366"/>
      <c r="G95" s="366"/>
      <c r="H95" s="366"/>
      <c r="I95" s="366"/>
      <c r="J95" s="366"/>
    </row>
    <row r="96" customHeight="1" spans="1:2">
      <c r="A96" s="367" t="s">
        <v>188</v>
      </c>
      <c r="B96" s="368">
        <v>16.5</v>
      </c>
    </row>
    <row r="97" ht="34.15" customHeight="1" spans="1:2">
      <c r="A97" s="369" t="s">
        <v>189</v>
      </c>
      <c r="B97" s="370"/>
    </row>
  </sheetData>
  <mergeCells count="4">
    <mergeCell ref="A1:B1"/>
    <mergeCell ref="A2:B2"/>
    <mergeCell ref="A4:B4"/>
    <mergeCell ref="A97:B97"/>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68"/>
  <sheetViews>
    <sheetView showZeros="0" workbookViewId="0">
      <selection activeCell="F21" sqref="F21"/>
    </sheetView>
  </sheetViews>
  <sheetFormatPr defaultColWidth="9" defaultRowHeight="14.25" outlineLevelCol="7"/>
  <cols>
    <col min="1" max="1" width="38.625" style="169" customWidth="1"/>
    <col min="2" max="2" width="13.125" style="169" customWidth="1"/>
    <col min="3" max="3" width="38.125" style="170" customWidth="1"/>
    <col min="4" max="4" width="13.25" style="170" customWidth="1"/>
    <col min="5" max="5" width="9" style="170" customWidth="1"/>
    <col min="6" max="6" width="25.25" style="170" customWidth="1"/>
    <col min="7" max="16384" width="9" style="170"/>
  </cols>
  <sheetData>
    <row r="1" ht="20.25" customHeight="1" spans="1:4">
      <c r="A1" s="29" t="s">
        <v>190</v>
      </c>
      <c r="B1" s="29"/>
      <c r="C1" s="29"/>
      <c r="D1" s="29"/>
    </row>
    <row r="2" ht="38.25" customHeight="1" spans="1:4">
      <c r="A2" s="106" t="s">
        <v>191</v>
      </c>
      <c r="B2" s="106"/>
      <c r="C2" s="106"/>
      <c r="D2" s="106"/>
    </row>
    <row r="3" ht="20.25" customHeight="1" spans="1:4">
      <c r="A3" s="347"/>
      <c r="B3" s="347"/>
      <c r="D3" s="171" t="s">
        <v>2</v>
      </c>
    </row>
    <row r="4" ht="24" customHeight="1" spans="1:4">
      <c r="A4" s="172" t="s">
        <v>192</v>
      </c>
      <c r="B4" s="172" t="s">
        <v>4</v>
      </c>
      <c r="C4" s="172" t="s">
        <v>99</v>
      </c>
      <c r="D4" s="172" t="s">
        <v>4</v>
      </c>
    </row>
    <row r="5" ht="19.5" customHeight="1" spans="1:4">
      <c r="A5" s="162" t="s">
        <v>193</v>
      </c>
      <c r="B5" s="348">
        <f>B6+B10</f>
        <v>5278.23</v>
      </c>
      <c r="C5" s="174" t="s">
        <v>194</v>
      </c>
      <c r="D5" s="348"/>
    </row>
    <row r="6" ht="19.5" customHeight="1" spans="1:4">
      <c r="A6" s="63" t="s">
        <v>195</v>
      </c>
      <c r="B6" s="348">
        <f>SUM(B7:B9)</f>
        <v>2323.7</v>
      </c>
      <c r="C6" s="175" t="s">
        <v>196</v>
      </c>
      <c r="D6" s="348"/>
    </row>
    <row r="7" ht="19.5" customHeight="1" spans="1:4">
      <c r="A7" s="63" t="s">
        <v>197</v>
      </c>
      <c r="B7" s="175">
        <v>1697</v>
      </c>
      <c r="C7" s="175"/>
      <c r="D7" s="348"/>
    </row>
    <row r="8" ht="17.25" customHeight="1" spans="1:8">
      <c r="A8" s="349" t="s">
        <v>198</v>
      </c>
      <c r="B8" s="175">
        <v>572.9</v>
      </c>
      <c r="C8" s="175"/>
      <c r="D8" s="175"/>
      <c r="H8" s="350"/>
    </row>
    <row r="9" ht="17.25" customHeight="1" spans="1:8">
      <c r="A9" s="63" t="s">
        <v>199</v>
      </c>
      <c r="B9" s="175">
        <v>53.8</v>
      </c>
      <c r="C9" s="175"/>
      <c r="D9" s="175"/>
      <c r="H9" s="350"/>
    </row>
    <row r="10" ht="17.25" customHeight="1" spans="1:8">
      <c r="A10" s="63" t="s">
        <v>200</v>
      </c>
      <c r="B10" s="351">
        <f>SUM(B11:B19)</f>
        <v>2954.53</v>
      </c>
      <c r="C10" s="175" t="s">
        <v>201</v>
      </c>
      <c r="D10" s="351">
        <f>SUM(D11:D17)</f>
        <v>0</v>
      </c>
      <c r="H10" s="350"/>
    </row>
    <row r="11" ht="17.25" customHeight="1" spans="1:8">
      <c r="A11" s="63" t="s">
        <v>202</v>
      </c>
      <c r="B11" s="175">
        <v>48.06</v>
      </c>
      <c r="C11" s="175"/>
      <c r="D11" s="175"/>
      <c r="H11" s="350"/>
    </row>
    <row r="12" ht="17.25" customHeight="1" spans="1:8">
      <c r="A12" s="63" t="s">
        <v>203</v>
      </c>
      <c r="B12" s="175">
        <v>5</v>
      </c>
      <c r="C12" s="175"/>
      <c r="D12" s="175"/>
      <c r="H12" s="350"/>
    </row>
    <row r="13" ht="17.25" customHeight="1" spans="1:8">
      <c r="A13" s="63" t="s">
        <v>204</v>
      </c>
      <c r="B13" s="175">
        <v>1252.53</v>
      </c>
      <c r="C13" s="175"/>
      <c r="D13" s="175"/>
      <c r="H13" s="350"/>
    </row>
    <row r="14" ht="17.25" customHeight="1" spans="1:8">
      <c r="A14" s="63" t="s">
        <v>205</v>
      </c>
      <c r="B14" s="175">
        <v>33.62</v>
      </c>
      <c r="C14" s="175"/>
      <c r="D14" s="175"/>
      <c r="H14" s="350"/>
    </row>
    <row r="15" ht="17.25" customHeight="1" spans="1:8">
      <c r="A15" s="63" t="s">
        <v>206</v>
      </c>
      <c r="B15" s="175">
        <v>2.37</v>
      </c>
      <c r="C15" s="175"/>
      <c r="D15" s="175"/>
      <c r="H15" s="350"/>
    </row>
    <row r="16" ht="17.25" customHeight="1" spans="1:4">
      <c r="A16" s="63" t="s">
        <v>207</v>
      </c>
      <c r="B16" s="175">
        <v>426.16</v>
      </c>
      <c r="C16" s="175"/>
      <c r="D16" s="175"/>
    </row>
    <row r="17" ht="17.25" customHeight="1" spans="1:4">
      <c r="A17" s="63" t="s">
        <v>208</v>
      </c>
      <c r="B17" s="175">
        <v>174.86</v>
      </c>
      <c r="C17" s="175"/>
      <c r="D17" s="175"/>
    </row>
    <row r="18" ht="17.25" customHeight="1" spans="1:4">
      <c r="A18" s="63" t="s">
        <v>209</v>
      </c>
      <c r="B18" s="175">
        <v>995.44</v>
      </c>
      <c r="C18" s="175"/>
      <c r="D18" s="175"/>
    </row>
    <row r="19" ht="20.1" customHeight="1" spans="1:4">
      <c r="A19" s="63" t="s">
        <v>210</v>
      </c>
      <c r="B19" s="175">
        <v>16.49</v>
      </c>
      <c r="C19" s="175"/>
      <c r="D19" s="175"/>
    </row>
    <row r="20" ht="20.1" customHeight="1" spans="1:4">
      <c r="A20" s="352" t="s">
        <v>211</v>
      </c>
      <c r="B20" s="352"/>
      <c r="C20" s="352"/>
      <c r="D20" s="352"/>
    </row>
    <row r="21" ht="20.1" customHeight="1" spans="3:4">
      <c r="C21" s="353"/>
      <c r="D21" s="353"/>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sheetData>
  <mergeCells count="3">
    <mergeCell ref="A1:D1"/>
    <mergeCell ref="A2:D2"/>
    <mergeCell ref="A20:D20"/>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0"/>
  <sheetViews>
    <sheetView zoomScale="115" zoomScaleNormal="115" workbookViewId="0">
      <selection activeCell="H25" sqref="H25"/>
    </sheetView>
  </sheetViews>
  <sheetFormatPr defaultColWidth="9" defaultRowHeight="13.5" outlineLevelCol="2"/>
  <cols>
    <col min="1" max="1" width="30.625" style="157" customWidth="1"/>
    <col min="2" max="3" width="15.5" style="157" customWidth="1"/>
    <col min="4" max="16384" width="9" style="157"/>
  </cols>
  <sheetData>
    <row r="1" ht="18" spans="1:3">
      <c r="A1" s="29" t="s">
        <v>212</v>
      </c>
      <c r="B1" s="29"/>
      <c r="C1" s="29"/>
    </row>
    <row r="2" ht="25.5" customHeight="1" spans="1:3">
      <c r="A2" s="106" t="s">
        <v>213</v>
      </c>
      <c r="B2" s="106"/>
      <c r="C2" s="106"/>
    </row>
    <row r="3" ht="20.25" customHeight="1" spans="1:3">
      <c r="A3" s="146"/>
      <c r="B3" s="146"/>
      <c r="C3" s="146"/>
    </row>
    <row r="4" ht="14.25" customHeight="1" spans="1:3">
      <c r="A4" s="147"/>
      <c r="B4" s="147"/>
      <c r="C4" s="335" t="s">
        <v>2</v>
      </c>
    </row>
    <row r="5" ht="32.25" customHeight="1" spans="1:3">
      <c r="A5" s="149" t="s">
        <v>214</v>
      </c>
      <c r="B5" s="344" t="s">
        <v>215</v>
      </c>
      <c r="C5" s="150" t="s">
        <v>4</v>
      </c>
    </row>
    <row r="6" s="156" customFormat="1" ht="14.25" customHeight="1" spans="1:3">
      <c r="A6" s="162" t="s">
        <v>216</v>
      </c>
      <c r="B6" s="345"/>
      <c r="C6" s="345"/>
    </row>
    <row r="7" s="156" customFormat="1" ht="14.25" customHeight="1" spans="1:3">
      <c r="A7" s="164"/>
      <c r="B7" s="346"/>
      <c r="C7" s="346"/>
    </row>
    <row r="8" s="156" customFormat="1" ht="14.25" customHeight="1" spans="1:3">
      <c r="A8" s="164"/>
      <c r="B8" s="346"/>
      <c r="C8" s="346"/>
    </row>
    <row r="9" s="156" customFormat="1" ht="14.25" customHeight="1" spans="1:3">
      <c r="A9" s="164"/>
      <c r="B9" s="346"/>
      <c r="C9" s="346"/>
    </row>
    <row r="10" ht="14.25" customHeight="1" spans="1:3">
      <c r="A10" s="164"/>
      <c r="B10" s="346"/>
      <c r="C10" s="346"/>
    </row>
    <row r="11" s="156" customFormat="1" ht="14.25" customHeight="1" spans="1:3">
      <c r="A11" s="164"/>
      <c r="B11" s="346"/>
      <c r="C11" s="346"/>
    </row>
    <row r="12" ht="14.25" customHeight="1" spans="1:3">
      <c r="A12" s="164"/>
      <c r="B12" s="346"/>
      <c r="C12" s="346"/>
    </row>
    <row r="13" ht="14.25" customHeight="1" spans="1:3">
      <c r="A13" s="164"/>
      <c r="B13" s="346"/>
      <c r="C13" s="346"/>
    </row>
    <row r="14" ht="14.25" customHeight="1" spans="1:3">
      <c r="A14" s="164"/>
      <c r="B14" s="346"/>
      <c r="C14" s="346"/>
    </row>
    <row r="15" ht="14.25" customHeight="1" spans="1:3">
      <c r="A15" s="164"/>
      <c r="B15" s="346"/>
      <c r="C15" s="346"/>
    </row>
    <row r="16" ht="14.25" customHeight="1" spans="1:3">
      <c r="A16" s="164"/>
      <c r="B16" s="346"/>
      <c r="C16" s="346"/>
    </row>
    <row r="17" ht="14.25" customHeight="1" spans="1:3">
      <c r="A17" s="164"/>
      <c r="B17" s="346"/>
      <c r="C17" s="346"/>
    </row>
    <row r="18" ht="14.25" customHeight="1" spans="1:3">
      <c r="A18" s="164"/>
      <c r="B18" s="346"/>
      <c r="C18" s="346"/>
    </row>
    <row r="19" s="156" customFormat="1" ht="14.25" customHeight="1" spans="1:3">
      <c r="A19" s="164"/>
      <c r="B19" s="346"/>
      <c r="C19" s="346"/>
    </row>
    <row r="20" s="156" customFormat="1" ht="14.25" customHeight="1" spans="1:3">
      <c r="A20" s="164"/>
      <c r="B20" s="346"/>
      <c r="C20" s="346"/>
    </row>
    <row r="21" s="156" customFormat="1" ht="14.25" customHeight="1" spans="1:3">
      <c r="A21" s="164"/>
      <c r="B21" s="346"/>
      <c r="C21" s="346"/>
    </row>
    <row r="22" s="156" customFormat="1" ht="14.25" customHeight="1" spans="1:3">
      <c r="A22" s="164"/>
      <c r="B22" s="346"/>
      <c r="C22" s="346"/>
    </row>
    <row r="23" s="156" customFormat="1" ht="14.25" customHeight="1" spans="1:3">
      <c r="A23" s="164"/>
      <c r="B23" s="346"/>
      <c r="C23" s="346"/>
    </row>
    <row r="24" s="156" customFormat="1" ht="14.25" customHeight="1" spans="1:3">
      <c r="A24" s="164"/>
      <c r="B24" s="346"/>
      <c r="C24" s="346"/>
    </row>
    <row r="25" s="156" customFormat="1" ht="14.25" customHeight="1" spans="1:3">
      <c r="A25" s="164"/>
      <c r="B25" s="346"/>
      <c r="C25" s="346"/>
    </row>
    <row r="26" s="156" customFormat="1" ht="14.25" customHeight="1" spans="1:3">
      <c r="A26" s="164"/>
      <c r="B26" s="346"/>
      <c r="C26" s="346"/>
    </row>
    <row r="27" s="156" customFormat="1" ht="14.25" customHeight="1" spans="1:3">
      <c r="A27" s="164"/>
      <c r="B27" s="346"/>
      <c r="C27" s="346"/>
    </row>
    <row r="28" s="156" customFormat="1" ht="14.25" customHeight="1" spans="1:3">
      <c r="A28" s="164"/>
      <c r="B28" s="346"/>
      <c r="C28" s="346"/>
    </row>
    <row r="29" s="156" customFormat="1" ht="14.25" customHeight="1" spans="1:3">
      <c r="A29" s="164"/>
      <c r="B29" s="346"/>
      <c r="C29" s="346"/>
    </row>
    <row r="30" spans="1:3">
      <c r="A30" s="166"/>
      <c r="B30" s="346"/>
      <c r="C30" s="346"/>
    </row>
  </sheetData>
  <mergeCells count="3">
    <mergeCell ref="A1:C1"/>
    <mergeCell ref="A2:C2"/>
    <mergeCell ref="A3:C3"/>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D48"/>
  <sheetViews>
    <sheetView showZeros="0" workbookViewId="0">
      <selection activeCell="K20" sqref="K20"/>
    </sheetView>
  </sheetViews>
  <sheetFormatPr defaultColWidth="10" defaultRowHeight="13.5" outlineLevelCol="3"/>
  <cols>
    <col min="1" max="1" width="56.625" style="333" customWidth="1"/>
    <col min="2" max="3" width="20.125" style="145" customWidth="1"/>
    <col min="4" max="16384" width="10" style="145"/>
  </cols>
  <sheetData>
    <row r="1" ht="18" spans="1:3">
      <c r="A1" s="29" t="s">
        <v>217</v>
      </c>
      <c r="B1" s="29"/>
      <c r="C1" s="29"/>
    </row>
    <row r="2" ht="24" spans="1:3">
      <c r="A2" s="106" t="s">
        <v>213</v>
      </c>
      <c r="B2" s="106"/>
      <c r="C2" s="106"/>
    </row>
    <row r="3" spans="1:3">
      <c r="A3" s="146" t="s">
        <v>218</v>
      </c>
      <c r="B3" s="146"/>
      <c r="C3" s="146"/>
    </row>
    <row r="4" ht="20.25" customHeight="1" spans="1:3">
      <c r="A4" s="334"/>
      <c r="B4" s="335"/>
      <c r="C4" s="335" t="s">
        <v>2</v>
      </c>
    </row>
    <row r="5" ht="24" customHeight="1" spans="1:3">
      <c r="A5" s="149"/>
      <c r="B5" s="150" t="s">
        <v>215</v>
      </c>
      <c r="C5" s="150" t="s">
        <v>4</v>
      </c>
    </row>
    <row r="6" ht="24" customHeight="1" spans="1:3">
      <c r="A6" s="336" t="s">
        <v>216</v>
      </c>
      <c r="B6" s="337"/>
      <c r="C6" s="337"/>
    </row>
    <row r="7" ht="20.1" customHeight="1" spans="1:3">
      <c r="A7" s="338" t="s">
        <v>219</v>
      </c>
      <c r="B7" s="337"/>
      <c r="C7" s="337"/>
    </row>
    <row r="8" ht="20.1" customHeight="1" spans="1:3">
      <c r="A8" s="339"/>
      <c r="B8" s="340"/>
      <c r="C8" s="340"/>
    </row>
    <row r="9" ht="20.1" customHeight="1" spans="1:3">
      <c r="A9" s="339"/>
      <c r="B9" s="340"/>
      <c r="C9" s="340"/>
    </row>
    <row r="10" ht="20.1" customHeight="1" spans="1:3">
      <c r="A10" s="339"/>
      <c r="B10" s="340"/>
      <c r="C10" s="340"/>
    </row>
    <row r="11" ht="20.1" customHeight="1" spans="1:3">
      <c r="A11" s="338" t="s">
        <v>220</v>
      </c>
      <c r="B11" s="337"/>
      <c r="C11" s="337"/>
    </row>
    <row r="12" ht="20.1" customHeight="1" spans="1:3">
      <c r="A12" s="341"/>
      <c r="B12" s="340"/>
      <c r="C12" s="340"/>
    </row>
    <row r="13" ht="20.1" customHeight="1" spans="1:3">
      <c r="A13" s="341"/>
      <c r="B13" s="340"/>
      <c r="C13" s="340"/>
    </row>
    <row r="14" ht="20.1" customHeight="1" spans="1:3">
      <c r="A14" s="341"/>
      <c r="B14" s="340"/>
      <c r="C14" s="340"/>
    </row>
    <row r="15" ht="20.1" customHeight="1" spans="1:3">
      <c r="A15" s="341"/>
      <c r="B15" s="340"/>
      <c r="C15" s="340"/>
    </row>
    <row r="16" ht="18.75" customHeight="1" spans="1:3">
      <c r="A16" s="341"/>
      <c r="B16" s="340"/>
      <c r="C16" s="340"/>
    </row>
    <row r="17" ht="20.1" customHeight="1" spans="1:3">
      <c r="A17" s="341"/>
      <c r="B17" s="340"/>
      <c r="C17" s="340"/>
    </row>
    <row r="18" ht="20.1" customHeight="1" spans="1:3">
      <c r="A18" s="341"/>
      <c r="B18" s="340"/>
      <c r="C18" s="340"/>
    </row>
    <row r="19" ht="20.1" customHeight="1" spans="1:3">
      <c r="A19" s="341"/>
      <c r="B19" s="340"/>
      <c r="C19" s="340"/>
    </row>
    <row r="20" ht="20.1" customHeight="1" spans="1:3">
      <c r="A20" s="341"/>
      <c r="B20" s="340"/>
      <c r="C20" s="340"/>
    </row>
    <row r="21" ht="20.1" customHeight="1" spans="1:3">
      <c r="A21" s="341"/>
      <c r="B21" s="340"/>
      <c r="C21" s="340"/>
    </row>
    <row r="22" ht="20.1" customHeight="1" spans="1:3">
      <c r="A22" s="341"/>
      <c r="B22" s="340"/>
      <c r="C22" s="340"/>
    </row>
    <row r="23" ht="21.6" customHeight="1" spans="1:3">
      <c r="A23" s="341"/>
      <c r="B23" s="340"/>
      <c r="C23" s="340"/>
    </row>
    <row r="24" ht="20.1" customHeight="1" spans="1:3">
      <c r="A24" s="341"/>
      <c r="B24" s="340"/>
      <c r="C24" s="340"/>
    </row>
    <row r="25" ht="20.1" customHeight="1" spans="1:3">
      <c r="A25" s="341"/>
      <c r="B25" s="340"/>
      <c r="C25" s="340"/>
    </row>
    <row r="26" ht="20.1" customHeight="1" spans="1:3">
      <c r="A26" s="341"/>
      <c r="B26" s="340"/>
      <c r="C26" s="340"/>
    </row>
    <row r="27" ht="20.1" customHeight="1" spans="1:3">
      <c r="A27" s="341"/>
      <c r="B27" s="340"/>
      <c r="C27" s="340"/>
    </row>
    <row r="28" ht="20.1" customHeight="1" spans="1:4">
      <c r="A28" s="341"/>
      <c r="B28" s="340"/>
      <c r="C28" s="340"/>
      <c r="D28" s="342"/>
    </row>
    <row r="29" ht="20.1" customHeight="1" spans="1:3">
      <c r="A29" s="341"/>
      <c r="B29" s="340"/>
      <c r="C29" s="340"/>
    </row>
    <row r="30" ht="20.1" customHeight="1" spans="1:3">
      <c r="A30" s="341"/>
      <c r="B30" s="340"/>
      <c r="C30" s="340"/>
    </row>
    <row r="31" ht="20.1" customHeight="1" spans="1:3">
      <c r="A31" s="341"/>
      <c r="B31" s="340"/>
      <c r="C31" s="340"/>
    </row>
    <row r="32" ht="20.1" customHeight="1" spans="1:3">
      <c r="A32" s="341"/>
      <c r="B32" s="343"/>
      <c r="C32" s="340"/>
    </row>
    <row r="33" ht="20.1" customHeight="1" spans="1:3">
      <c r="A33" s="341"/>
      <c r="B33" s="343"/>
      <c r="C33" s="340"/>
    </row>
    <row r="34" ht="20.1" customHeight="1" spans="1:3">
      <c r="A34" s="341"/>
      <c r="B34" s="343"/>
      <c r="C34" s="340"/>
    </row>
    <row r="35" ht="20.1" customHeight="1" spans="1:3">
      <c r="A35" s="341"/>
      <c r="B35" s="343"/>
      <c r="C35" s="340"/>
    </row>
    <row r="36" ht="20.1" customHeight="1" spans="1:3">
      <c r="A36" s="341"/>
      <c r="B36" s="343"/>
      <c r="C36" s="340"/>
    </row>
    <row r="37" ht="20.1" customHeight="1" spans="1:3">
      <c r="A37" s="341"/>
      <c r="B37" s="343"/>
      <c r="C37" s="340"/>
    </row>
    <row r="38" ht="20.1" customHeight="1" spans="1:3">
      <c r="A38" s="341"/>
      <c r="B38" s="343"/>
      <c r="C38" s="340"/>
    </row>
    <row r="39" ht="20.1" customHeight="1" spans="1:3">
      <c r="A39" s="341"/>
      <c r="B39" s="343"/>
      <c r="C39" s="340"/>
    </row>
    <row r="40" ht="20.1" customHeight="1" spans="1:3">
      <c r="A40" s="341"/>
      <c r="B40" s="343"/>
      <c r="C40" s="340"/>
    </row>
    <row r="41" ht="20.1" customHeight="1" spans="1:3">
      <c r="A41" s="341"/>
      <c r="B41" s="343"/>
      <c r="C41" s="340"/>
    </row>
    <row r="42" ht="20.1" customHeight="1" spans="1:3">
      <c r="A42" s="341"/>
      <c r="B42" s="343"/>
      <c r="C42" s="340"/>
    </row>
    <row r="43" ht="18.75" customHeight="1" spans="1:3">
      <c r="A43" s="341"/>
      <c r="B43" s="343"/>
      <c r="C43" s="340"/>
    </row>
    <row r="44" ht="18.75" customHeight="1" spans="1:3">
      <c r="A44" s="341"/>
      <c r="B44" s="343"/>
      <c r="C44" s="340"/>
    </row>
    <row r="45" ht="18.75" customHeight="1" spans="1:3">
      <c r="A45" s="341"/>
      <c r="B45" s="343"/>
      <c r="C45" s="340"/>
    </row>
    <row r="46" ht="18.75" customHeight="1" spans="1:3">
      <c r="A46" s="341"/>
      <c r="B46" s="343"/>
      <c r="C46" s="340"/>
    </row>
    <row r="47" ht="18.75" customHeight="1" spans="1:3">
      <c r="A47" s="341"/>
      <c r="B47" s="343"/>
      <c r="C47" s="340"/>
    </row>
    <row r="48" ht="18" customHeight="1" spans="1:3">
      <c r="A48" s="341"/>
      <c r="B48" s="343"/>
      <c r="C48" s="343"/>
    </row>
  </sheetData>
  <mergeCells count="3">
    <mergeCell ref="A1:C1"/>
    <mergeCell ref="A2:C2"/>
    <mergeCell ref="A3:C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39"/>
  <sheetViews>
    <sheetView showZeros="0" tabSelected="1" workbookViewId="0">
      <selection activeCell="G18" sqref="G18"/>
    </sheetView>
  </sheetViews>
  <sheetFormatPr defaultColWidth="9" defaultRowHeight="14.25"/>
  <cols>
    <col min="1" max="1" width="39.125" style="313" customWidth="1"/>
    <col min="2" max="3" width="11.125" style="314" customWidth="1"/>
    <col min="4" max="5" width="13.875" style="314" customWidth="1"/>
    <col min="6" max="6" width="35.125" style="315" customWidth="1"/>
    <col min="7" max="9" width="11.125" style="314" customWidth="1"/>
    <col min="10" max="10" width="13.875" style="314" customWidth="1"/>
    <col min="11" max="16384" width="9" style="316"/>
  </cols>
  <sheetData>
    <row r="1" ht="18" customHeight="1" spans="1:10">
      <c r="A1" s="73" t="s">
        <v>221</v>
      </c>
      <c r="B1" s="73"/>
      <c r="C1" s="73"/>
      <c r="D1" s="73"/>
      <c r="E1" s="73"/>
      <c r="F1" s="73"/>
      <c r="G1" s="317"/>
      <c r="H1" s="317"/>
      <c r="I1" s="73"/>
      <c r="J1" s="73"/>
    </row>
    <row r="2" ht="33" customHeight="1" spans="1:10">
      <c r="A2" s="49" t="s">
        <v>222</v>
      </c>
      <c r="B2" s="49"/>
      <c r="C2" s="49"/>
      <c r="D2" s="49"/>
      <c r="E2" s="49"/>
      <c r="F2" s="49"/>
      <c r="G2" s="49"/>
      <c r="H2" s="49"/>
      <c r="I2" s="49"/>
      <c r="J2" s="49"/>
    </row>
    <row r="3" ht="20.25" customHeight="1" spans="1:10">
      <c r="A3" s="286" t="s">
        <v>223</v>
      </c>
      <c r="B3" s="286"/>
      <c r="C3" s="286"/>
      <c r="D3" s="286"/>
      <c r="E3" s="286"/>
      <c r="F3" s="286"/>
      <c r="G3" s="318"/>
      <c r="H3" s="318"/>
      <c r="I3" s="331"/>
      <c r="J3" s="332" t="s">
        <v>2</v>
      </c>
    </row>
    <row r="4" ht="56.25" spans="1:10">
      <c r="A4" s="245" t="s">
        <v>3</v>
      </c>
      <c r="B4" s="246" t="s">
        <v>47</v>
      </c>
      <c r="C4" s="246" t="s">
        <v>4</v>
      </c>
      <c r="D4" s="319" t="s">
        <v>48</v>
      </c>
      <c r="E4" s="320" t="s">
        <v>49</v>
      </c>
      <c r="F4" s="245" t="s">
        <v>50</v>
      </c>
      <c r="G4" s="246" t="s">
        <v>47</v>
      </c>
      <c r="H4" s="246" t="s">
        <v>4</v>
      </c>
      <c r="I4" s="319" t="s">
        <v>48</v>
      </c>
      <c r="J4" s="247" t="s">
        <v>49</v>
      </c>
    </row>
    <row r="5" ht="20.1" customHeight="1" spans="1:10">
      <c r="A5" s="53" t="s">
        <v>51</v>
      </c>
      <c r="B5" s="321">
        <f>B6+B9</f>
        <v>3378.9</v>
      </c>
      <c r="C5" s="321">
        <f>C6+C9</f>
        <v>3378.9</v>
      </c>
      <c r="D5" s="321">
        <v>100</v>
      </c>
      <c r="E5" s="321">
        <v>3414</v>
      </c>
      <c r="F5" s="322" t="s">
        <v>51</v>
      </c>
      <c r="G5" s="321">
        <f>G6+G9</f>
        <v>3378.9</v>
      </c>
      <c r="H5" s="321">
        <f>H6+H9</f>
        <v>3378.9</v>
      </c>
      <c r="I5" s="321">
        <v>100</v>
      </c>
      <c r="J5" s="321">
        <v>3414</v>
      </c>
    </row>
    <row r="6" ht="20.1" customHeight="1" spans="1:10">
      <c r="A6" s="323" t="s">
        <v>52</v>
      </c>
      <c r="B6" s="321">
        <f>B7+B8</f>
        <v>3378.9</v>
      </c>
      <c r="C6" s="321">
        <f>C7+C8</f>
        <v>3378.9</v>
      </c>
      <c r="D6" s="321">
        <v>100</v>
      </c>
      <c r="E6" s="321">
        <v>3414</v>
      </c>
      <c r="F6" s="324" t="s">
        <v>53</v>
      </c>
      <c r="G6" s="321">
        <f>G7+G8</f>
        <v>3378.9</v>
      </c>
      <c r="H6" s="321">
        <f>H7+H8</f>
        <v>3002.69</v>
      </c>
      <c r="I6" s="321">
        <v>88.9</v>
      </c>
      <c r="J6" s="321">
        <v>3318</v>
      </c>
    </row>
    <row r="7" ht="20.1" customHeight="1" spans="1:10">
      <c r="A7" s="325" t="s">
        <v>224</v>
      </c>
      <c r="B7" s="292">
        <v>3304.01</v>
      </c>
      <c r="C7" s="292">
        <v>3304.01</v>
      </c>
      <c r="D7" s="321">
        <v>100</v>
      </c>
      <c r="E7" s="321">
        <v>3337</v>
      </c>
      <c r="F7" s="326" t="s">
        <v>225</v>
      </c>
      <c r="G7" s="327">
        <v>3304.01</v>
      </c>
      <c r="H7" s="327">
        <v>2997.2</v>
      </c>
      <c r="I7" s="321">
        <v>90.7</v>
      </c>
      <c r="J7" s="321">
        <v>3312</v>
      </c>
    </row>
    <row r="8" ht="20.1" customHeight="1" spans="1:10">
      <c r="A8" s="325" t="s">
        <v>226</v>
      </c>
      <c r="B8" s="292">
        <v>74.89</v>
      </c>
      <c r="C8" s="292">
        <v>74.89</v>
      </c>
      <c r="D8" s="321">
        <v>100</v>
      </c>
      <c r="E8" s="321">
        <v>100</v>
      </c>
      <c r="F8" s="326" t="s">
        <v>227</v>
      </c>
      <c r="G8" s="327">
        <v>74.89</v>
      </c>
      <c r="H8" s="327">
        <v>5.49</v>
      </c>
      <c r="I8" s="321">
        <v>7.3</v>
      </c>
      <c r="J8" s="321">
        <v>100</v>
      </c>
    </row>
    <row r="9" ht="20.1" customHeight="1" spans="1:10">
      <c r="A9" s="323" t="s">
        <v>88</v>
      </c>
      <c r="B9" s="321">
        <f>B10</f>
        <v>0</v>
      </c>
      <c r="C9" s="321">
        <f>C10</f>
        <v>0</v>
      </c>
      <c r="D9" s="321"/>
      <c r="E9" s="321"/>
      <c r="F9" s="324" t="s">
        <v>89</v>
      </c>
      <c r="G9" s="321">
        <f>G10</f>
        <v>0</v>
      </c>
      <c r="H9" s="321">
        <f>H10</f>
        <v>376.21</v>
      </c>
      <c r="I9" s="321"/>
      <c r="J9" s="321"/>
    </row>
    <row r="10" ht="20.1" customHeight="1" spans="1:10">
      <c r="A10" s="274" t="s">
        <v>90</v>
      </c>
      <c r="B10" s="328"/>
      <c r="C10" s="328"/>
      <c r="D10" s="321"/>
      <c r="E10" s="321"/>
      <c r="F10" s="329" t="s">
        <v>228</v>
      </c>
      <c r="G10" s="327"/>
      <c r="H10" s="328">
        <v>376.21</v>
      </c>
      <c r="I10" s="321"/>
      <c r="J10" s="321"/>
    </row>
    <row r="11" ht="37.5" customHeight="1" spans="1:10">
      <c r="A11" s="330" t="s">
        <v>229</v>
      </c>
      <c r="B11" s="330"/>
      <c r="C11" s="330"/>
      <c r="D11" s="330"/>
      <c r="E11" s="330"/>
      <c r="F11" s="330"/>
      <c r="G11" s="330"/>
      <c r="H11" s="330"/>
      <c r="I11" s="330"/>
      <c r="J11" s="330"/>
    </row>
    <row r="12" ht="20.1" customHeight="1" spans="5:10">
      <c r="E12" s="316"/>
      <c r="J12" s="316"/>
    </row>
    <row r="13" ht="20.1" customHeight="1" spans="5:10">
      <c r="E13" s="316"/>
      <c r="J13" s="316"/>
    </row>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s="313" customFormat="1" ht="20.1" customHeight="1" spans="2:10">
      <c r="B33" s="314"/>
      <c r="C33" s="314"/>
      <c r="D33" s="314"/>
      <c r="E33" s="314"/>
      <c r="F33" s="315"/>
      <c r="G33" s="314"/>
      <c r="H33" s="314"/>
      <c r="I33" s="314"/>
      <c r="J33" s="314"/>
    </row>
    <row r="34" s="313" customFormat="1" ht="20.1" customHeight="1" spans="2:10">
      <c r="B34" s="314"/>
      <c r="C34" s="314"/>
      <c r="D34" s="314"/>
      <c r="E34" s="314"/>
      <c r="F34" s="315"/>
      <c r="G34" s="314"/>
      <c r="H34" s="314"/>
      <c r="I34" s="314"/>
      <c r="J34" s="314"/>
    </row>
    <row r="35" s="313" customFormat="1" ht="20.1" customHeight="1" spans="2:10">
      <c r="B35" s="314"/>
      <c r="C35" s="314"/>
      <c r="D35" s="314"/>
      <c r="E35" s="314"/>
      <c r="F35" s="315"/>
      <c r="G35" s="314"/>
      <c r="H35" s="314"/>
      <c r="I35" s="314"/>
      <c r="J35" s="314"/>
    </row>
    <row r="36" s="313" customFormat="1" ht="20.1" customHeight="1" spans="2:10">
      <c r="B36" s="314"/>
      <c r="C36" s="314"/>
      <c r="D36" s="314"/>
      <c r="E36" s="314"/>
      <c r="F36" s="315"/>
      <c r="G36" s="314"/>
      <c r="H36" s="314"/>
      <c r="I36" s="314"/>
      <c r="J36" s="314"/>
    </row>
    <row r="37" s="313" customFormat="1" ht="20.1" customHeight="1" spans="2:10">
      <c r="B37" s="314"/>
      <c r="C37" s="314"/>
      <c r="D37" s="314"/>
      <c r="E37" s="314"/>
      <c r="F37" s="315"/>
      <c r="G37" s="314"/>
      <c r="H37" s="314"/>
      <c r="I37" s="314"/>
      <c r="J37" s="314"/>
    </row>
    <row r="38" s="313" customFormat="1" ht="20.1" customHeight="1" spans="2:10">
      <c r="B38" s="314"/>
      <c r="C38" s="314"/>
      <c r="D38" s="314"/>
      <c r="E38" s="314"/>
      <c r="F38" s="315"/>
      <c r="G38" s="314"/>
      <c r="H38" s="314"/>
      <c r="I38" s="314"/>
      <c r="J38" s="314"/>
    </row>
    <row r="39" s="313" customFormat="1" ht="20.1" customHeight="1" spans="2:10">
      <c r="B39" s="314"/>
      <c r="C39" s="314"/>
      <c r="D39" s="314"/>
      <c r="E39" s="314"/>
      <c r="F39" s="315"/>
      <c r="G39" s="314"/>
      <c r="H39" s="314"/>
      <c r="I39" s="314"/>
      <c r="J39" s="314"/>
    </row>
  </sheetData>
  <mergeCells count="4">
    <mergeCell ref="A1:F1"/>
    <mergeCell ref="A2:J2"/>
    <mergeCell ref="A3:F3"/>
    <mergeCell ref="A11:J11"/>
  </mergeCells>
  <printOptions horizontalCentered="1"/>
  <pageMargins left="0.15748031496063" right="0.15748031496063" top="0.511811023622047" bottom="0.31496062992126" header="0.31496062992126" footer="0.31496062992126"/>
  <pageSetup paperSize="9" scale="60" fitToHeight="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B14"/>
  <sheetViews>
    <sheetView workbookViewId="0">
      <selection activeCell="D21" sqref="D21"/>
    </sheetView>
  </sheetViews>
  <sheetFormatPr defaultColWidth="9" defaultRowHeight="14.25" outlineLevelCol="1"/>
  <cols>
    <col min="1" max="1" width="62.625" style="295" customWidth="1"/>
    <col min="2" max="2" width="29.75" style="296" customWidth="1"/>
    <col min="3" max="3" width="11.625" style="297" customWidth="1"/>
    <col min="4" max="16384" width="9" style="297"/>
  </cols>
  <sheetData>
    <row r="1" ht="18" customHeight="1" spans="1:2">
      <c r="A1" s="298" t="s">
        <v>230</v>
      </c>
      <c r="B1" s="299"/>
    </row>
    <row r="2" ht="24" spans="1:2">
      <c r="A2" s="300" t="s">
        <v>231</v>
      </c>
      <c r="B2" s="301"/>
    </row>
    <row r="3" ht="20.25" customHeight="1" spans="1:2">
      <c r="A3" s="302"/>
      <c r="B3" s="303" t="s">
        <v>2</v>
      </c>
    </row>
    <row r="4" ht="20.1" customHeight="1" spans="1:2">
      <c r="A4" s="304" t="s">
        <v>99</v>
      </c>
      <c r="B4" s="305" t="s">
        <v>4</v>
      </c>
    </row>
    <row r="5" ht="20.1" customHeight="1" spans="1:2">
      <c r="A5" s="306" t="s">
        <v>53</v>
      </c>
      <c r="B5" s="307">
        <f>B6+B11</f>
        <v>3002.69</v>
      </c>
    </row>
    <row r="6" s="294" customFormat="1" ht="20.1" customHeight="1" spans="1:2">
      <c r="A6" s="308" t="s">
        <v>232</v>
      </c>
      <c r="B6" s="307">
        <f>B7</f>
        <v>2997.2</v>
      </c>
    </row>
    <row r="7" s="294" customFormat="1" ht="20.1" customHeight="1" spans="1:2">
      <c r="A7" s="308" t="s">
        <v>233</v>
      </c>
      <c r="B7" s="307">
        <f>SUM(B8:B10)</f>
        <v>2997.2</v>
      </c>
    </row>
    <row r="8" ht="24" customHeight="1" spans="1:2">
      <c r="A8" s="309" t="s">
        <v>234</v>
      </c>
      <c r="B8" s="310">
        <v>8.06</v>
      </c>
    </row>
    <row r="9" ht="24" customHeight="1" spans="1:2">
      <c r="A9" s="309" t="s">
        <v>235</v>
      </c>
      <c r="B9" s="310">
        <v>2120.77</v>
      </c>
    </row>
    <row r="10" ht="24" customHeight="1" spans="1:2">
      <c r="A10" s="309" t="s">
        <v>236</v>
      </c>
      <c r="B10" s="310">
        <v>868.37</v>
      </c>
    </row>
    <row r="11" s="294" customFormat="1" spans="1:2">
      <c r="A11" s="308" t="s">
        <v>237</v>
      </c>
      <c r="B11" s="307">
        <v>5.49</v>
      </c>
    </row>
    <row r="12" s="294" customFormat="1" spans="1:2">
      <c r="A12" s="308" t="s">
        <v>238</v>
      </c>
      <c r="B12" s="307">
        <f>SUM(B13:B13)</f>
        <v>5.49</v>
      </c>
    </row>
    <row r="13" ht="13.5" spans="1:2">
      <c r="A13" s="309" t="s">
        <v>239</v>
      </c>
      <c r="B13" s="310">
        <v>5.49</v>
      </c>
    </row>
    <row r="14" ht="13.5" spans="1:2">
      <c r="A14" s="311" t="s">
        <v>240</v>
      </c>
      <c r="B14" s="312"/>
    </row>
  </sheetData>
  <mergeCells count="3">
    <mergeCell ref="A1:B1"/>
    <mergeCell ref="A2:B2"/>
    <mergeCell ref="A14:B14"/>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12"/>
  <sheetViews>
    <sheetView showZeros="0" workbookViewId="0">
      <selection activeCell="G15" sqref="G15"/>
    </sheetView>
  </sheetViews>
  <sheetFormatPr defaultColWidth="9" defaultRowHeight="20.1" customHeight="1" outlineLevelCol="4"/>
  <cols>
    <col min="1" max="1" width="39" style="101" customWidth="1"/>
    <col min="2" max="2" width="11.875" style="102" customWidth="1"/>
    <col min="3" max="3" width="51.125" style="103" customWidth="1"/>
    <col min="4" max="4" width="11.875" style="104" customWidth="1"/>
    <col min="5" max="5" width="13" style="105" customWidth="1"/>
    <col min="6" max="16384" width="9" style="105"/>
  </cols>
  <sheetData>
    <row r="1" customHeight="1" spans="1:4">
      <c r="A1" s="29" t="s">
        <v>241</v>
      </c>
      <c r="B1" s="29"/>
      <c r="C1" s="29"/>
      <c r="D1" s="29"/>
    </row>
    <row r="2" ht="29.25" customHeight="1" spans="1:4">
      <c r="A2" s="106" t="s">
        <v>242</v>
      </c>
      <c r="B2" s="106"/>
      <c r="C2" s="106"/>
      <c r="D2" s="106"/>
    </row>
    <row r="3" ht="11.25" customHeight="1" spans="1:4">
      <c r="A3" s="122"/>
      <c r="B3" s="284"/>
      <c r="C3" s="122"/>
      <c r="D3" s="285"/>
    </row>
    <row r="4" customHeight="1" spans="1:4">
      <c r="A4" s="286"/>
      <c r="B4" s="286"/>
      <c r="C4" s="286"/>
      <c r="D4" s="287" t="s">
        <v>2</v>
      </c>
    </row>
    <row r="5" ht="24" customHeight="1" spans="1:4">
      <c r="A5" s="136" t="s">
        <v>243</v>
      </c>
      <c r="B5" s="288" t="s">
        <v>4</v>
      </c>
      <c r="C5" s="136" t="s">
        <v>99</v>
      </c>
      <c r="D5" s="288" t="s">
        <v>4</v>
      </c>
    </row>
    <row r="6" ht="24" customHeight="1" spans="1:5">
      <c r="A6" s="289" t="s">
        <v>193</v>
      </c>
      <c r="B6" s="290">
        <f>SUM(B7:B8)</f>
        <v>3378.9</v>
      </c>
      <c r="C6" s="291" t="s">
        <v>194</v>
      </c>
      <c r="D6" s="290">
        <f>SUM(D7:D8)</f>
        <v>0</v>
      </c>
      <c r="E6" s="102"/>
    </row>
    <row r="7" ht="24" customHeight="1" spans="1:5">
      <c r="A7" s="113" t="s">
        <v>244</v>
      </c>
      <c r="B7" s="292">
        <v>3304.01</v>
      </c>
      <c r="C7" s="293" t="s">
        <v>245</v>
      </c>
      <c r="D7" s="292"/>
      <c r="E7" s="102"/>
    </row>
    <row r="8" ht="21" customHeight="1" spans="1:4">
      <c r="A8" s="113" t="s">
        <v>246</v>
      </c>
      <c r="B8" s="292">
        <v>74.89</v>
      </c>
      <c r="C8" s="293" t="s">
        <v>247</v>
      </c>
      <c r="D8" s="139"/>
    </row>
    <row r="9" customHeight="1" spans="1:2">
      <c r="A9" s="105"/>
      <c r="B9" s="105"/>
    </row>
    <row r="10" customHeight="1" spans="1:2">
      <c r="A10" s="105"/>
      <c r="B10" s="105"/>
    </row>
    <row r="11" customHeight="1" spans="1:2">
      <c r="A11" s="105"/>
      <c r="B11" s="105"/>
    </row>
    <row r="12" customHeight="1" spans="1:2">
      <c r="A12" s="105"/>
      <c r="B12" s="105"/>
    </row>
  </sheetData>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8"/>
  <sheetViews>
    <sheetView showZeros="0" workbookViewId="0">
      <selection activeCell="R13" sqref="R13"/>
    </sheetView>
  </sheetViews>
  <sheetFormatPr defaultColWidth="12.75" defaultRowHeight="13.5"/>
  <cols>
    <col min="1" max="1" width="33" style="261" customWidth="1"/>
    <col min="2" max="2" width="11.5" style="261" hidden="1" customWidth="1"/>
    <col min="3" max="5" width="12.625" style="262" customWidth="1"/>
    <col min="6" max="6" width="17.125" style="262" customWidth="1"/>
    <col min="7" max="7" width="10.875" style="262" customWidth="1"/>
    <col min="8" max="8" width="37.375" style="74" customWidth="1"/>
    <col min="9" max="9" width="10.75" style="74" hidden="1" customWidth="1"/>
    <col min="10" max="13" width="12.5" style="75" customWidth="1"/>
    <col min="14" max="14" width="11.625" style="261" customWidth="1"/>
    <col min="15" max="260" width="9" style="261" customWidth="1"/>
    <col min="261" max="261" width="29.625" style="261" customWidth="1"/>
    <col min="262" max="262" width="12.75" style="261"/>
    <col min="263" max="263" width="29.75" style="261" customWidth="1"/>
    <col min="264" max="264" width="17" style="261" customWidth="1"/>
    <col min="265" max="265" width="37" style="261" customWidth="1"/>
    <col min="266" max="266" width="17.375" style="261" customWidth="1"/>
    <col min="267" max="516" width="9" style="261" customWidth="1"/>
    <col min="517" max="517" width="29.625" style="261" customWidth="1"/>
    <col min="518" max="518" width="12.75" style="261"/>
    <col min="519" max="519" width="29.75" style="261" customWidth="1"/>
    <col min="520" max="520" width="17" style="261" customWidth="1"/>
    <col min="521" max="521" width="37" style="261" customWidth="1"/>
    <col min="522" max="522" width="17.375" style="261" customWidth="1"/>
    <col min="523" max="772" width="9" style="261" customWidth="1"/>
    <col min="773" max="773" width="29.625" style="261" customWidth="1"/>
    <col min="774" max="774" width="12.75" style="261"/>
    <col min="775" max="775" width="29.75" style="261" customWidth="1"/>
    <col min="776" max="776" width="17" style="261" customWidth="1"/>
    <col min="777" max="777" width="37" style="261" customWidth="1"/>
    <col min="778" max="778" width="17.375" style="261" customWidth="1"/>
    <col min="779" max="1028" width="9" style="261" customWidth="1"/>
    <col min="1029" max="1029" width="29.625" style="261" customWidth="1"/>
    <col min="1030" max="1030" width="12.75" style="261"/>
    <col min="1031" max="1031" width="29.75" style="261" customWidth="1"/>
    <col min="1032" max="1032" width="17" style="261" customWidth="1"/>
    <col min="1033" max="1033" width="37" style="261" customWidth="1"/>
    <col min="1034" max="1034" width="17.375" style="261" customWidth="1"/>
    <col min="1035" max="1284" width="9" style="261" customWidth="1"/>
    <col min="1285" max="1285" width="29.625" style="261" customWidth="1"/>
    <col min="1286" max="1286" width="12.75" style="261"/>
    <col min="1287" max="1287" width="29.75" style="261" customWidth="1"/>
    <col min="1288" max="1288" width="17" style="261" customWidth="1"/>
    <col min="1289" max="1289" width="37" style="261" customWidth="1"/>
    <col min="1290" max="1290" width="17.375" style="261" customWidth="1"/>
    <col min="1291" max="1540" width="9" style="261" customWidth="1"/>
    <col min="1541" max="1541" width="29.625" style="261" customWidth="1"/>
    <col min="1542" max="1542" width="12.75" style="261"/>
    <col min="1543" max="1543" width="29.75" style="261" customWidth="1"/>
    <col min="1544" max="1544" width="17" style="261" customWidth="1"/>
    <col min="1545" max="1545" width="37" style="261" customWidth="1"/>
    <col min="1546" max="1546" width="17.375" style="261" customWidth="1"/>
    <col min="1547" max="1796" width="9" style="261" customWidth="1"/>
    <col min="1797" max="1797" width="29.625" style="261" customWidth="1"/>
    <col min="1798" max="1798" width="12.75" style="261"/>
    <col min="1799" max="1799" width="29.75" style="261" customWidth="1"/>
    <col min="1800" max="1800" width="17" style="261" customWidth="1"/>
    <col min="1801" max="1801" width="37" style="261" customWidth="1"/>
    <col min="1802" max="1802" width="17.375" style="261" customWidth="1"/>
    <col min="1803" max="2052" width="9" style="261" customWidth="1"/>
    <col min="2053" max="2053" width="29.625" style="261" customWidth="1"/>
    <col min="2054" max="2054" width="12.75" style="261"/>
    <col min="2055" max="2055" width="29.75" style="261" customWidth="1"/>
    <col min="2056" max="2056" width="17" style="261" customWidth="1"/>
    <col min="2057" max="2057" width="37" style="261" customWidth="1"/>
    <col min="2058" max="2058" width="17.375" style="261" customWidth="1"/>
    <col min="2059" max="2308" width="9" style="261" customWidth="1"/>
    <col min="2309" max="2309" width="29.625" style="261" customWidth="1"/>
    <col min="2310" max="2310" width="12.75" style="261"/>
    <col min="2311" max="2311" width="29.75" style="261" customWidth="1"/>
    <col min="2312" max="2312" width="17" style="261" customWidth="1"/>
    <col min="2313" max="2313" width="37" style="261" customWidth="1"/>
    <col min="2314" max="2314" width="17.375" style="261" customWidth="1"/>
    <col min="2315" max="2564" width="9" style="261" customWidth="1"/>
    <col min="2565" max="2565" width="29.625" style="261" customWidth="1"/>
    <col min="2566" max="2566" width="12.75" style="261"/>
    <col min="2567" max="2567" width="29.75" style="261" customWidth="1"/>
    <col min="2568" max="2568" width="17" style="261" customWidth="1"/>
    <col min="2569" max="2569" width="37" style="261" customWidth="1"/>
    <col min="2570" max="2570" width="17.375" style="261" customWidth="1"/>
    <col min="2571" max="2820" width="9" style="261" customWidth="1"/>
    <col min="2821" max="2821" width="29.625" style="261" customWidth="1"/>
    <col min="2822" max="2822" width="12.75" style="261"/>
    <col min="2823" max="2823" width="29.75" style="261" customWidth="1"/>
    <col min="2824" max="2824" width="17" style="261" customWidth="1"/>
    <col min="2825" max="2825" width="37" style="261" customWidth="1"/>
    <col min="2826" max="2826" width="17.375" style="261" customWidth="1"/>
    <col min="2827" max="3076" width="9" style="261" customWidth="1"/>
    <col min="3077" max="3077" width="29.625" style="261" customWidth="1"/>
    <col min="3078" max="3078" width="12.75" style="261"/>
    <col min="3079" max="3079" width="29.75" style="261" customWidth="1"/>
    <col min="3080" max="3080" width="17" style="261" customWidth="1"/>
    <col min="3081" max="3081" width="37" style="261" customWidth="1"/>
    <col min="3082" max="3082" width="17.375" style="261" customWidth="1"/>
    <col min="3083" max="3332" width="9" style="261" customWidth="1"/>
    <col min="3333" max="3333" width="29.625" style="261" customWidth="1"/>
    <col min="3334" max="3334" width="12.75" style="261"/>
    <col min="3335" max="3335" width="29.75" style="261" customWidth="1"/>
    <col min="3336" max="3336" width="17" style="261" customWidth="1"/>
    <col min="3337" max="3337" width="37" style="261" customWidth="1"/>
    <col min="3338" max="3338" width="17.375" style="261" customWidth="1"/>
    <col min="3339" max="3588" width="9" style="261" customWidth="1"/>
    <col min="3589" max="3589" width="29.625" style="261" customWidth="1"/>
    <col min="3590" max="3590" width="12.75" style="261"/>
    <col min="3591" max="3591" width="29.75" style="261" customWidth="1"/>
    <col min="3592" max="3592" width="17" style="261" customWidth="1"/>
    <col min="3593" max="3593" width="37" style="261" customWidth="1"/>
    <col min="3594" max="3594" width="17.375" style="261" customWidth="1"/>
    <col min="3595" max="3844" width="9" style="261" customWidth="1"/>
    <col min="3845" max="3845" width="29.625" style="261" customWidth="1"/>
    <col min="3846" max="3846" width="12.75" style="261"/>
    <col min="3847" max="3847" width="29.75" style="261" customWidth="1"/>
    <col min="3848" max="3848" width="17" style="261" customWidth="1"/>
    <col min="3849" max="3849" width="37" style="261" customWidth="1"/>
    <col min="3850" max="3850" width="17.375" style="261" customWidth="1"/>
    <col min="3851" max="4100" width="9" style="261" customWidth="1"/>
    <col min="4101" max="4101" width="29.625" style="261" customWidth="1"/>
    <col min="4102" max="4102" width="12.75" style="261"/>
    <col min="4103" max="4103" width="29.75" style="261" customWidth="1"/>
    <col min="4104" max="4104" width="17" style="261" customWidth="1"/>
    <col min="4105" max="4105" width="37" style="261" customWidth="1"/>
    <col min="4106" max="4106" width="17.375" style="261" customWidth="1"/>
    <col min="4107" max="4356" width="9" style="261" customWidth="1"/>
    <col min="4357" max="4357" width="29.625" style="261" customWidth="1"/>
    <col min="4358" max="4358" width="12.75" style="261"/>
    <col min="4359" max="4359" width="29.75" style="261" customWidth="1"/>
    <col min="4360" max="4360" width="17" style="261" customWidth="1"/>
    <col min="4361" max="4361" width="37" style="261" customWidth="1"/>
    <col min="4362" max="4362" width="17.375" style="261" customWidth="1"/>
    <col min="4363" max="4612" width="9" style="261" customWidth="1"/>
    <col min="4613" max="4613" width="29.625" style="261" customWidth="1"/>
    <col min="4614" max="4614" width="12.75" style="261"/>
    <col min="4615" max="4615" width="29.75" style="261" customWidth="1"/>
    <col min="4616" max="4616" width="17" style="261" customWidth="1"/>
    <col min="4617" max="4617" width="37" style="261" customWidth="1"/>
    <col min="4618" max="4618" width="17.375" style="261" customWidth="1"/>
    <col min="4619" max="4868" width="9" style="261" customWidth="1"/>
    <col min="4869" max="4869" width="29.625" style="261" customWidth="1"/>
    <col min="4870" max="4870" width="12.75" style="261"/>
    <col min="4871" max="4871" width="29.75" style="261" customWidth="1"/>
    <col min="4872" max="4872" width="17" style="261" customWidth="1"/>
    <col min="4873" max="4873" width="37" style="261" customWidth="1"/>
    <col min="4874" max="4874" width="17.375" style="261" customWidth="1"/>
    <col min="4875" max="5124" width="9" style="261" customWidth="1"/>
    <col min="5125" max="5125" width="29.625" style="261" customWidth="1"/>
    <col min="5126" max="5126" width="12.75" style="261"/>
    <col min="5127" max="5127" width="29.75" style="261" customWidth="1"/>
    <col min="5128" max="5128" width="17" style="261" customWidth="1"/>
    <col min="5129" max="5129" width="37" style="261" customWidth="1"/>
    <col min="5130" max="5130" width="17.375" style="261" customWidth="1"/>
    <col min="5131" max="5380" width="9" style="261" customWidth="1"/>
    <col min="5381" max="5381" width="29.625" style="261" customWidth="1"/>
    <col min="5382" max="5382" width="12.75" style="261"/>
    <col min="5383" max="5383" width="29.75" style="261" customWidth="1"/>
    <col min="5384" max="5384" width="17" style="261" customWidth="1"/>
    <col min="5385" max="5385" width="37" style="261" customWidth="1"/>
    <col min="5386" max="5386" width="17.375" style="261" customWidth="1"/>
    <col min="5387" max="5636" width="9" style="261" customWidth="1"/>
    <col min="5637" max="5637" width="29.625" style="261" customWidth="1"/>
    <col min="5638" max="5638" width="12.75" style="261"/>
    <col min="5639" max="5639" width="29.75" style="261" customWidth="1"/>
    <col min="5640" max="5640" width="17" style="261" customWidth="1"/>
    <col min="5641" max="5641" width="37" style="261" customWidth="1"/>
    <col min="5642" max="5642" width="17.375" style="261" customWidth="1"/>
    <col min="5643" max="5892" width="9" style="261" customWidth="1"/>
    <col min="5893" max="5893" width="29.625" style="261" customWidth="1"/>
    <col min="5894" max="5894" width="12.75" style="261"/>
    <col min="5895" max="5895" width="29.75" style="261" customWidth="1"/>
    <col min="5896" max="5896" width="17" style="261" customWidth="1"/>
    <col min="5897" max="5897" width="37" style="261" customWidth="1"/>
    <col min="5898" max="5898" width="17.375" style="261" customWidth="1"/>
    <col min="5899" max="6148" width="9" style="261" customWidth="1"/>
    <col min="6149" max="6149" width="29.625" style="261" customWidth="1"/>
    <col min="6150" max="6150" width="12.75" style="261"/>
    <col min="6151" max="6151" width="29.75" style="261" customWidth="1"/>
    <col min="6152" max="6152" width="17" style="261" customWidth="1"/>
    <col min="6153" max="6153" width="37" style="261" customWidth="1"/>
    <col min="6154" max="6154" width="17.375" style="261" customWidth="1"/>
    <col min="6155" max="6404" width="9" style="261" customWidth="1"/>
    <col min="6405" max="6405" width="29.625" style="261" customWidth="1"/>
    <col min="6406" max="6406" width="12.75" style="261"/>
    <col min="6407" max="6407" width="29.75" style="261" customWidth="1"/>
    <col min="6408" max="6408" width="17" style="261" customWidth="1"/>
    <col min="6409" max="6409" width="37" style="261" customWidth="1"/>
    <col min="6410" max="6410" width="17.375" style="261" customWidth="1"/>
    <col min="6411" max="6660" width="9" style="261" customWidth="1"/>
    <col min="6661" max="6661" width="29.625" style="261" customWidth="1"/>
    <col min="6662" max="6662" width="12.75" style="261"/>
    <col min="6663" max="6663" width="29.75" style="261" customWidth="1"/>
    <col min="6664" max="6664" width="17" style="261" customWidth="1"/>
    <col min="6665" max="6665" width="37" style="261" customWidth="1"/>
    <col min="6666" max="6666" width="17.375" style="261" customWidth="1"/>
    <col min="6667" max="6916" width="9" style="261" customWidth="1"/>
    <col min="6917" max="6917" width="29.625" style="261" customWidth="1"/>
    <col min="6918" max="6918" width="12.75" style="261"/>
    <col min="6919" max="6919" width="29.75" style="261" customWidth="1"/>
    <col min="6920" max="6920" width="17" style="261" customWidth="1"/>
    <col min="6921" max="6921" width="37" style="261" customWidth="1"/>
    <col min="6922" max="6922" width="17.375" style="261" customWidth="1"/>
    <col min="6923" max="7172" width="9" style="261" customWidth="1"/>
    <col min="7173" max="7173" width="29.625" style="261" customWidth="1"/>
    <col min="7174" max="7174" width="12.75" style="261"/>
    <col min="7175" max="7175" width="29.75" style="261" customWidth="1"/>
    <col min="7176" max="7176" width="17" style="261" customWidth="1"/>
    <col min="7177" max="7177" width="37" style="261" customWidth="1"/>
    <col min="7178" max="7178" width="17.375" style="261" customWidth="1"/>
    <col min="7179" max="7428" width="9" style="261" customWidth="1"/>
    <col min="7429" max="7429" width="29.625" style="261" customWidth="1"/>
    <col min="7430" max="7430" width="12.75" style="261"/>
    <col min="7431" max="7431" width="29.75" style="261" customWidth="1"/>
    <col min="7432" max="7432" width="17" style="261" customWidth="1"/>
    <col min="7433" max="7433" width="37" style="261" customWidth="1"/>
    <col min="7434" max="7434" width="17.375" style="261" customWidth="1"/>
    <col min="7435" max="7684" width="9" style="261" customWidth="1"/>
    <col min="7685" max="7685" width="29.625" style="261" customWidth="1"/>
    <col min="7686" max="7686" width="12.75" style="261"/>
    <col min="7687" max="7687" width="29.75" style="261" customWidth="1"/>
    <col min="7688" max="7688" width="17" style="261" customWidth="1"/>
    <col min="7689" max="7689" width="37" style="261" customWidth="1"/>
    <col min="7690" max="7690" width="17.375" style="261" customWidth="1"/>
    <col min="7691" max="7940" width="9" style="261" customWidth="1"/>
    <col min="7941" max="7941" width="29.625" style="261" customWidth="1"/>
    <col min="7942" max="7942" width="12.75" style="261"/>
    <col min="7943" max="7943" width="29.75" style="261" customWidth="1"/>
    <col min="7944" max="7944" width="17" style="261" customWidth="1"/>
    <col min="7945" max="7945" width="37" style="261" customWidth="1"/>
    <col min="7946" max="7946" width="17.375" style="261" customWidth="1"/>
    <col min="7947" max="8196" width="9" style="261" customWidth="1"/>
    <col min="8197" max="8197" width="29.625" style="261" customWidth="1"/>
    <col min="8198" max="8198" width="12.75" style="261"/>
    <col min="8199" max="8199" width="29.75" style="261" customWidth="1"/>
    <col min="8200" max="8200" width="17" style="261" customWidth="1"/>
    <col min="8201" max="8201" width="37" style="261" customWidth="1"/>
    <col min="8202" max="8202" width="17.375" style="261" customWidth="1"/>
    <col min="8203" max="8452" width="9" style="261" customWidth="1"/>
    <col min="8453" max="8453" width="29.625" style="261" customWidth="1"/>
    <col min="8454" max="8454" width="12.75" style="261"/>
    <col min="8455" max="8455" width="29.75" style="261" customWidth="1"/>
    <col min="8456" max="8456" width="17" style="261" customWidth="1"/>
    <col min="8457" max="8457" width="37" style="261" customWidth="1"/>
    <col min="8458" max="8458" width="17.375" style="261" customWidth="1"/>
    <col min="8459" max="8708" width="9" style="261" customWidth="1"/>
    <col min="8709" max="8709" width="29.625" style="261" customWidth="1"/>
    <col min="8710" max="8710" width="12.75" style="261"/>
    <col min="8711" max="8711" width="29.75" style="261" customWidth="1"/>
    <col min="8712" max="8712" width="17" style="261" customWidth="1"/>
    <col min="8713" max="8713" width="37" style="261" customWidth="1"/>
    <col min="8714" max="8714" width="17.375" style="261" customWidth="1"/>
    <col min="8715" max="8964" width="9" style="261" customWidth="1"/>
    <col min="8965" max="8965" width="29.625" style="261" customWidth="1"/>
    <col min="8966" max="8966" width="12.75" style="261"/>
    <col min="8967" max="8967" width="29.75" style="261" customWidth="1"/>
    <col min="8968" max="8968" width="17" style="261" customWidth="1"/>
    <col min="8969" max="8969" width="37" style="261" customWidth="1"/>
    <col min="8970" max="8970" width="17.375" style="261" customWidth="1"/>
    <col min="8971" max="9220" width="9" style="261" customWidth="1"/>
    <col min="9221" max="9221" width="29.625" style="261" customWidth="1"/>
    <col min="9222" max="9222" width="12.75" style="261"/>
    <col min="9223" max="9223" width="29.75" style="261" customWidth="1"/>
    <col min="9224" max="9224" width="17" style="261" customWidth="1"/>
    <col min="9225" max="9225" width="37" style="261" customWidth="1"/>
    <col min="9226" max="9226" width="17.375" style="261" customWidth="1"/>
    <col min="9227" max="9476" width="9" style="261" customWidth="1"/>
    <col min="9477" max="9477" width="29.625" style="261" customWidth="1"/>
    <col min="9478" max="9478" width="12.75" style="261"/>
    <col min="9479" max="9479" width="29.75" style="261" customWidth="1"/>
    <col min="9480" max="9480" width="17" style="261" customWidth="1"/>
    <col min="9481" max="9481" width="37" style="261" customWidth="1"/>
    <col min="9482" max="9482" width="17.375" style="261" customWidth="1"/>
    <col min="9483" max="9732" width="9" style="261" customWidth="1"/>
    <col min="9733" max="9733" width="29.625" style="261" customWidth="1"/>
    <col min="9734" max="9734" width="12.75" style="261"/>
    <col min="9735" max="9735" width="29.75" style="261" customWidth="1"/>
    <col min="9736" max="9736" width="17" style="261" customWidth="1"/>
    <col min="9737" max="9737" width="37" style="261" customWidth="1"/>
    <col min="9738" max="9738" width="17.375" style="261" customWidth="1"/>
    <col min="9739" max="9988" width="9" style="261" customWidth="1"/>
    <col min="9989" max="9989" width="29.625" style="261" customWidth="1"/>
    <col min="9990" max="9990" width="12.75" style="261"/>
    <col min="9991" max="9991" width="29.75" style="261" customWidth="1"/>
    <col min="9992" max="9992" width="17" style="261" customWidth="1"/>
    <col min="9993" max="9993" width="37" style="261" customWidth="1"/>
    <col min="9994" max="9994" width="17.375" style="261" customWidth="1"/>
    <col min="9995" max="10244" width="9" style="261" customWidth="1"/>
    <col min="10245" max="10245" width="29.625" style="261" customWidth="1"/>
    <col min="10246" max="10246" width="12.75" style="261"/>
    <col min="10247" max="10247" width="29.75" style="261" customWidth="1"/>
    <col min="10248" max="10248" width="17" style="261" customWidth="1"/>
    <col min="10249" max="10249" width="37" style="261" customWidth="1"/>
    <col min="10250" max="10250" width="17.375" style="261" customWidth="1"/>
    <col min="10251" max="10500" width="9" style="261" customWidth="1"/>
    <col min="10501" max="10501" width="29.625" style="261" customWidth="1"/>
    <col min="10502" max="10502" width="12.75" style="261"/>
    <col min="10503" max="10503" width="29.75" style="261" customWidth="1"/>
    <col min="10504" max="10504" width="17" style="261" customWidth="1"/>
    <col min="10505" max="10505" width="37" style="261" customWidth="1"/>
    <col min="10506" max="10506" width="17.375" style="261" customWidth="1"/>
    <col min="10507" max="10756" width="9" style="261" customWidth="1"/>
    <col min="10757" max="10757" width="29.625" style="261" customWidth="1"/>
    <col min="10758" max="10758" width="12.75" style="261"/>
    <col min="10759" max="10759" width="29.75" style="261" customWidth="1"/>
    <col min="10760" max="10760" width="17" style="261" customWidth="1"/>
    <col min="10761" max="10761" width="37" style="261" customWidth="1"/>
    <col min="10762" max="10762" width="17.375" style="261" customWidth="1"/>
    <col min="10763" max="11012" width="9" style="261" customWidth="1"/>
    <col min="11013" max="11013" width="29.625" style="261" customWidth="1"/>
    <col min="11014" max="11014" width="12.75" style="261"/>
    <col min="11015" max="11015" width="29.75" style="261" customWidth="1"/>
    <col min="11016" max="11016" width="17" style="261" customWidth="1"/>
    <col min="11017" max="11017" width="37" style="261" customWidth="1"/>
    <col min="11018" max="11018" width="17.375" style="261" customWidth="1"/>
    <col min="11019" max="11268" width="9" style="261" customWidth="1"/>
    <col min="11269" max="11269" width="29.625" style="261" customWidth="1"/>
    <col min="11270" max="11270" width="12.75" style="261"/>
    <col min="11271" max="11271" width="29.75" style="261" customWidth="1"/>
    <col min="11272" max="11272" width="17" style="261" customWidth="1"/>
    <col min="11273" max="11273" width="37" style="261" customWidth="1"/>
    <col min="11274" max="11274" width="17.375" style="261" customWidth="1"/>
    <col min="11275" max="11524" width="9" style="261" customWidth="1"/>
    <col min="11525" max="11525" width="29.625" style="261" customWidth="1"/>
    <col min="11526" max="11526" width="12.75" style="261"/>
    <col min="11527" max="11527" width="29.75" style="261" customWidth="1"/>
    <col min="11528" max="11528" width="17" style="261" customWidth="1"/>
    <col min="11529" max="11529" width="37" style="261" customWidth="1"/>
    <col min="11530" max="11530" width="17.375" style="261" customWidth="1"/>
    <col min="11531" max="11780" width="9" style="261" customWidth="1"/>
    <col min="11781" max="11781" width="29.625" style="261" customWidth="1"/>
    <col min="11782" max="11782" width="12.75" style="261"/>
    <col min="11783" max="11783" width="29.75" style="261" customWidth="1"/>
    <col min="11784" max="11784" width="17" style="261" customWidth="1"/>
    <col min="11785" max="11785" width="37" style="261" customWidth="1"/>
    <col min="11786" max="11786" width="17.375" style="261" customWidth="1"/>
    <col min="11787" max="12036" width="9" style="261" customWidth="1"/>
    <col min="12037" max="12037" width="29.625" style="261" customWidth="1"/>
    <col min="12038" max="12038" width="12.75" style="261"/>
    <col min="12039" max="12039" width="29.75" style="261" customWidth="1"/>
    <col min="12040" max="12040" width="17" style="261" customWidth="1"/>
    <col min="12041" max="12041" width="37" style="261" customWidth="1"/>
    <col min="12042" max="12042" width="17.375" style="261" customWidth="1"/>
    <col min="12043" max="12292" width="9" style="261" customWidth="1"/>
    <col min="12293" max="12293" width="29.625" style="261" customWidth="1"/>
    <col min="12294" max="12294" width="12.75" style="261"/>
    <col min="12295" max="12295" width="29.75" style="261" customWidth="1"/>
    <col min="12296" max="12296" width="17" style="261" customWidth="1"/>
    <col min="12297" max="12297" width="37" style="261" customWidth="1"/>
    <col min="12298" max="12298" width="17.375" style="261" customWidth="1"/>
    <col min="12299" max="12548" width="9" style="261" customWidth="1"/>
    <col min="12549" max="12549" width="29.625" style="261" customWidth="1"/>
    <col min="12550" max="12550" width="12.75" style="261"/>
    <col min="12551" max="12551" width="29.75" style="261" customWidth="1"/>
    <col min="12552" max="12552" width="17" style="261" customWidth="1"/>
    <col min="12553" max="12553" width="37" style="261" customWidth="1"/>
    <col min="12554" max="12554" width="17.375" style="261" customWidth="1"/>
    <col min="12555" max="12804" width="9" style="261" customWidth="1"/>
    <col min="12805" max="12805" width="29.625" style="261" customWidth="1"/>
    <col min="12806" max="12806" width="12.75" style="261"/>
    <col min="12807" max="12807" width="29.75" style="261" customWidth="1"/>
    <col min="12808" max="12808" width="17" style="261" customWidth="1"/>
    <col min="12809" max="12809" width="37" style="261" customWidth="1"/>
    <col min="12810" max="12810" width="17.375" style="261" customWidth="1"/>
    <col min="12811" max="13060" width="9" style="261" customWidth="1"/>
    <col min="13061" max="13061" width="29.625" style="261" customWidth="1"/>
    <col min="13062" max="13062" width="12.75" style="261"/>
    <col min="13063" max="13063" width="29.75" style="261" customWidth="1"/>
    <col min="13064" max="13064" width="17" style="261" customWidth="1"/>
    <col min="13065" max="13065" width="37" style="261" customWidth="1"/>
    <col min="13066" max="13066" width="17.375" style="261" customWidth="1"/>
    <col min="13067" max="13316" width="9" style="261" customWidth="1"/>
    <col min="13317" max="13317" width="29.625" style="261" customWidth="1"/>
    <col min="13318" max="13318" width="12.75" style="261"/>
    <col min="13319" max="13319" width="29.75" style="261" customWidth="1"/>
    <col min="13320" max="13320" width="17" style="261" customWidth="1"/>
    <col min="13321" max="13321" width="37" style="261" customWidth="1"/>
    <col min="13322" max="13322" width="17.375" style="261" customWidth="1"/>
    <col min="13323" max="13572" width="9" style="261" customWidth="1"/>
    <col min="13573" max="13573" width="29.625" style="261" customWidth="1"/>
    <col min="13574" max="13574" width="12.75" style="261"/>
    <col min="13575" max="13575" width="29.75" style="261" customWidth="1"/>
    <col min="13576" max="13576" width="17" style="261" customWidth="1"/>
    <col min="13577" max="13577" width="37" style="261" customWidth="1"/>
    <col min="13578" max="13578" width="17.375" style="261" customWidth="1"/>
    <col min="13579" max="13828" width="9" style="261" customWidth="1"/>
    <col min="13829" max="13829" width="29.625" style="261" customWidth="1"/>
    <col min="13830" max="13830" width="12.75" style="261"/>
    <col min="13831" max="13831" width="29.75" style="261" customWidth="1"/>
    <col min="13832" max="13832" width="17" style="261" customWidth="1"/>
    <col min="13833" max="13833" width="37" style="261" customWidth="1"/>
    <col min="13834" max="13834" width="17.375" style="261" customWidth="1"/>
    <col min="13835" max="14084" width="9" style="261" customWidth="1"/>
    <col min="14085" max="14085" width="29.625" style="261" customWidth="1"/>
    <col min="14086" max="14086" width="12.75" style="261"/>
    <col min="14087" max="14087" width="29.75" style="261" customWidth="1"/>
    <col min="14088" max="14088" width="17" style="261" customWidth="1"/>
    <col min="14089" max="14089" width="37" style="261" customWidth="1"/>
    <col min="14090" max="14090" width="17.375" style="261" customWidth="1"/>
    <col min="14091" max="14340" width="9" style="261" customWidth="1"/>
    <col min="14341" max="14341" width="29.625" style="261" customWidth="1"/>
    <col min="14342" max="14342" width="12.75" style="261"/>
    <col min="14343" max="14343" width="29.75" style="261" customWidth="1"/>
    <col min="14344" max="14344" width="17" style="261" customWidth="1"/>
    <col min="14345" max="14345" width="37" style="261" customWidth="1"/>
    <col min="14346" max="14346" width="17.375" style="261" customWidth="1"/>
    <col min="14347" max="14596" width="9" style="261" customWidth="1"/>
    <col min="14597" max="14597" width="29.625" style="261" customWidth="1"/>
    <col min="14598" max="14598" width="12.75" style="261"/>
    <col min="14599" max="14599" width="29.75" style="261" customWidth="1"/>
    <col min="14600" max="14600" width="17" style="261" customWidth="1"/>
    <col min="14601" max="14601" width="37" style="261" customWidth="1"/>
    <col min="14602" max="14602" width="17.375" style="261" customWidth="1"/>
    <col min="14603" max="14852" width="9" style="261" customWidth="1"/>
    <col min="14853" max="14853" width="29.625" style="261" customWidth="1"/>
    <col min="14854" max="14854" width="12.75" style="261"/>
    <col min="14855" max="14855" width="29.75" style="261" customWidth="1"/>
    <col min="14856" max="14856" width="17" style="261" customWidth="1"/>
    <col min="14857" max="14857" width="37" style="261" customWidth="1"/>
    <col min="14858" max="14858" width="17.375" style="261" customWidth="1"/>
    <col min="14859" max="15108" width="9" style="261" customWidth="1"/>
    <col min="15109" max="15109" width="29.625" style="261" customWidth="1"/>
    <col min="15110" max="15110" width="12.75" style="261"/>
    <col min="15111" max="15111" width="29.75" style="261" customWidth="1"/>
    <col min="15112" max="15112" width="17" style="261" customWidth="1"/>
    <col min="15113" max="15113" width="37" style="261" customWidth="1"/>
    <col min="15114" max="15114" width="17.375" style="261" customWidth="1"/>
    <col min="15115" max="15364" width="9" style="261" customWidth="1"/>
    <col min="15365" max="15365" width="29.625" style="261" customWidth="1"/>
    <col min="15366" max="15366" width="12.75" style="261"/>
    <col min="15367" max="15367" width="29.75" style="261" customWidth="1"/>
    <col min="15368" max="15368" width="17" style="261" customWidth="1"/>
    <col min="15369" max="15369" width="37" style="261" customWidth="1"/>
    <col min="15370" max="15370" width="17.375" style="261" customWidth="1"/>
    <col min="15371" max="15620" width="9" style="261" customWidth="1"/>
    <col min="15621" max="15621" width="29.625" style="261" customWidth="1"/>
    <col min="15622" max="15622" width="12.75" style="261"/>
    <col min="15623" max="15623" width="29.75" style="261" customWidth="1"/>
    <col min="15624" max="15624" width="17" style="261" customWidth="1"/>
    <col min="15625" max="15625" width="37" style="261" customWidth="1"/>
    <col min="15626" max="15626" width="17.375" style="261" customWidth="1"/>
    <col min="15627" max="15876" width="9" style="261" customWidth="1"/>
    <col min="15877" max="15877" width="29.625" style="261" customWidth="1"/>
    <col min="15878" max="15878" width="12.75" style="261"/>
    <col min="15879" max="15879" width="29.75" style="261" customWidth="1"/>
    <col min="15880" max="15880" width="17" style="261" customWidth="1"/>
    <col min="15881" max="15881" width="37" style="261" customWidth="1"/>
    <col min="15882" max="15882" width="17.375" style="261" customWidth="1"/>
    <col min="15883" max="16132" width="9" style="261" customWidth="1"/>
    <col min="16133" max="16133" width="29.625" style="261" customWidth="1"/>
    <col min="16134" max="16134" width="12.75" style="261"/>
    <col min="16135" max="16135" width="29.75" style="261" customWidth="1"/>
    <col min="16136" max="16136" width="17" style="261" customWidth="1"/>
    <col min="16137" max="16137" width="37" style="261" customWidth="1"/>
    <col min="16138" max="16138" width="17.375" style="261" customWidth="1"/>
    <col min="16139" max="16384" width="9" style="261" customWidth="1"/>
  </cols>
  <sheetData>
    <row r="1" ht="18.75" customHeight="1" spans="1:13">
      <c r="A1" s="73" t="s">
        <v>248</v>
      </c>
      <c r="B1" s="73"/>
      <c r="C1" s="73"/>
      <c r="D1" s="73"/>
      <c r="E1" s="73"/>
      <c r="F1" s="73"/>
      <c r="G1" s="73"/>
      <c r="H1" s="73"/>
      <c r="I1" s="73"/>
      <c r="J1" s="73"/>
      <c r="K1" s="73"/>
      <c r="L1" s="73"/>
      <c r="M1" s="73"/>
    </row>
    <row r="2" ht="27.6" customHeight="1" spans="1:14">
      <c r="A2" s="49" t="s">
        <v>249</v>
      </c>
      <c r="B2" s="49"/>
      <c r="C2" s="49"/>
      <c r="D2" s="49"/>
      <c r="E2" s="49"/>
      <c r="F2" s="49"/>
      <c r="G2" s="49"/>
      <c r="H2" s="49"/>
      <c r="I2" s="49"/>
      <c r="J2" s="49"/>
      <c r="K2" s="49"/>
      <c r="L2" s="49"/>
      <c r="M2" s="49"/>
      <c r="N2" s="49"/>
    </row>
    <row r="3" ht="23.25" customHeight="1" spans="1:14">
      <c r="A3" s="263"/>
      <c r="B3" s="263"/>
      <c r="C3" s="263"/>
      <c r="D3" s="263"/>
      <c r="E3" s="263"/>
      <c r="F3" s="263"/>
      <c r="G3" s="263"/>
      <c r="H3" s="263"/>
      <c r="I3" s="263"/>
      <c r="J3" s="278" t="s">
        <v>2</v>
      </c>
      <c r="K3" s="278"/>
      <c r="L3" s="278"/>
      <c r="M3" s="278"/>
      <c r="N3" s="278"/>
    </row>
    <row r="4" s="260" customFormat="1" ht="56.25" spans="1:14">
      <c r="A4" s="245" t="s">
        <v>3</v>
      </c>
      <c r="B4" s="246" t="s">
        <v>250</v>
      </c>
      <c r="C4" s="246" t="s">
        <v>215</v>
      </c>
      <c r="D4" s="246" t="s">
        <v>47</v>
      </c>
      <c r="E4" s="246" t="s">
        <v>4</v>
      </c>
      <c r="F4" s="246" t="s">
        <v>48</v>
      </c>
      <c r="G4" s="247" t="s">
        <v>49</v>
      </c>
      <c r="H4" s="53" t="s">
        <v>251</v>
      </c>
      <c r="I4" s="246" t="s">
        <v>250</v>
      </c>
      <c r="J4" s="246" t="s">
        <v>215</v>
      </c>
      <c r="K4" s="246" t="s">
        <v>47</v>
      </c>
      <c r="L4" s="246" t="s">
        <v>4</v>
      </c>
      <c r="M4" s="246" t="s">
        <v>48</v>
      </c>
      <c r="N4" s="247" t="s">
        <v>49</v>
      </c>
    </row>
    <row r="5" s="260" customFormat="1" ht="24" customHeight="1" spans="1:14">
      <c r="A5" s="245" t="s">
        <v>51</v>
      </c>
      <c r="B5" s="264">
        <f>B6+B20</f>
        <v>2885</v>
      </c>
      <c r="C5" s="264"/>
      <c r="D5" s="264"/>
      <c r="E5" s="264"/>
      <c r="F5" s="265"/>
      <c r="G5" s="265"/>
      <c r="H5" s="53" t="s">
        <v>51</v>
      </c>
      <c r="I5" s="264">
        <f>SUM(I6,I20)</f>
        <v>2885</v>
      </c>
      <c r="J5" s="264"/>
      <c r="K5" s="264"/>
      <c r="L5" s="264"/>
      <c r="M5" s="265"/>
      <c r="N5" s="265"/>
    </row>
    <row r="6" s="260" customFormat="1" ht="24" customHeight="1" spans="1:14">
      <c r="A6" s="81" t="s">
        <v>52</v>
      </c>
      <c r="B6" s="264">
        <f>SUM(B7:B9)</f>
        <v>444</v>
      </c>
      <c r="C6" s="264"/>
      <c r="D6" s="264"/>
      <c r="E6" s="264"/>
      <c r="F6" s="265"/>
      <c r="G6" s="265"/>
      <c r="H6" s="82" t="s">
        <v>53</v>
      </c>
      <c r="I6" s="264">
        <f>SUM(I7,I12,I15,I17)</f>
        <v>1814</v>
      </c>
      <c r="J6" s="264"/>
      <c r="K6" s="264"/>
      <c r="L6" s="264"/>
      <c r="M6" s="265"/>
      <c r="N6" s="265"/>
    </row>
    <row r="7" s="260" customFormat="1" ht="22.5" customHeight="1" spans="1:17">
      <c r="A7" s="266" t="s">
        <v>252</v>
      </c>
      <c r="B7" s="266">
        <v>444</v>
      </c>
      <c r="C7" s="59"/>
      <c r="D7" s="59"/>
      <c r="E7" s="252"/>
      <c r="F7" s="267"/>
      <c r="G7" s="267"/>
      <c r="H7" s="266" t="s">
        <v>253</v>
      </c>
      <c r="I7" s="252">
        <f>SUM(I8:I11)</f>
        <v>1814</v>
      </c>
      <c r="J7" s="252"/>
      <c r="K7" s="252"/>
      <c r="L7" s="252"/>
      <c r="M7" s="265"/>
      <c r="N7" s="267"/>
      <c r="Q7" s="283"/>
    </row>
    <row r="8" s="260" customFormat="1" ht="22.5" customHeight="1" spans="1:17">
      <c r="A8" s="266" t="s">
        <v>254</v>
      </c>
      <c r="B8" s="266"/>
      <c r="C8" s="59"/>
      <c r="D8" s="252"/>
      <c r="E8" s="252"/>
      <c r="F8" s="252"/>
      <c r="G8" s="267"/>
      <c r="H8" s="266" t="s">
        <v>255</v>
      </c>
      <c r="I8" s="266">
        <v>1814</v>
      </c>
      <c r="J8" s="59"/>
      <c r="K8" s="59"/>
      <c r="L8" s="252"/>
      <c r="M8" s="265"/>
      <c r="N8" s="266"/>
      <c r="Q8" s="283"/>
    </row>
    <row r="9" s="260" customFormat="1" ht="22.5" customHeight="1" spans="1:17">
      <c r="A9" s="266" t="s">
        <v>256</v>
      </c>
      <c r="B9" s="266"/>
      <c r="C9" s="252"/>
      <c r="D9" s="252"/>
      <c r="E9" s="252"/>
      <c r="F9" s="252"/>
      <c r="G9" s="267"/>
      <c r="H9" s="266" t="s">
        <v>257</v>
      </c>
      <c r="I9" s="266"/>
      <c r="J9" s="252"/>
      <c r="K9" s="252"/>
      <c r="L9" s="252"/>
      <c r="M9" s="252"/>
      <c r="N9" s="266"/>
      <c r="Q9" s="283"/>
    </row>
    <row r="10" s="260" customFormat="1" ht="22.5" customHeight="1" spans="1:17">
      <c r="A10" s="266"/>
      <c r="B10" s="266"/>
      <c r="C10" s="268"/>
      <c r="D10" s="268"/>
      <c r="E10" s="268"/>
      <c r="F10" s="268"/>
      <c r="G10" s="268"/>
      <c r="H10" s="266" t="s">
        <v>258</v>
      </c>
      <c r="I10" s="266"/>
      <c r="J10" s="252"/>
      <c r="K10" s="252"/>
      <c r="L10" s="252"/>
      <c r="M10" s="252"/>
      <c r="N10" s="266"/>
      <c r="Q10" s="283"/>
    </row>
    <row r="11" s="260" customFormat="1" ht="22.5" customHeight="1" spans="1:17">
      <c r="A11" s="266"/>
      <c r="B11" s="266"/>
      <c r="C11" s="269"/>
      <c r="D11" s="269"/>
      <c r="E11" s="269"/>
      <c r="F11" s="269"/>
      <c r="G11" s="269"/>
      <c r="H11" s="266" t="s">
        <v>259</v>
      </c>
      <c r="I11" s="266"/>
      <c r="J11" s="59"/>
      <c r="K11" s="252"/>
      <c r="L11" s="252"/>
      <c r="M11" s="252"/>
      <c r="N11" s="266"/>
      <c r="Q11" s="283"/>
    </row>
    <row r="12" s="260" customFormat="1" ht="22.5" customHeight="1" spans="1:17">
      <c r="A12" s="270"/>
      <c r="B12" s="270"/>
      <c r="C12" s="269"/>
      <c r="D12" s="269"/>
      <c r="E12" s="269"/>
      <c r="F12" s="269"/>
      <c r="G12" s="269"/>
      <c r="H12" s="266" t="s">
        <v>260</v>
      </c>
      <c r="I12" s="266"/>
      <c r="J12" s="252"/>
      <c r="K12" s="252"/>
      <c r="L12" s="252"/>
      <c r="M12" s="252"/>
      <c r="N12" s="266"/>
      <c r="Q12" s="283"/>
    </row>
    <row r="13" s="260" customFormat="1" ht="22.5" customHeight="1" spans="1:17">
      <c r="A13" s="270"/>
      <c r="B13" s="270"/>
      <c r="C13" s="269"/>
      <c r="D13" s="269"/>
      <c r="E13" s="269"/>
      <c r="F13" s="269"/>
      <c r="G13" s="269"/>
      <c r="H13" s="85" t="s">
        <v>261</v>
      </c>
      <c r="I13" s="85"/>
      <c r="J13" s="59"/>
      <c r="K13" s="252"/>
      <c r="L13" s="252"/>
      <c r="M13" s="252"/>
      <c r="N13" s="266"/>
      <c r="Q13" s="283"/>
    </row>
    <row r="14" s="260" customFormat="1" ht="22.5" customHeight="1" spans="1:17">
      <c r="A14" s="271"/>
      <c r="B14" s="271"/>
      <c r="C14" s="269"/>
      <c r="D14" s="269"/>
      <c r="E14" s="269"/>
      <c r="F14" s="269"/>
      <c r="G14" s="269"/>
      <c r="H14" s="266" t="s">
        <v>262</v>
      </c>
      <c r="I14" s="266"/>
      <c r="J14" s="59"/>
      <c r="K14" s="252"/>
      <c r="L14" s="252"/>
      <c r="M14" s="252"/>
      <c r="N14" s="266"/>
      <c r="Q14" s="283"/>
    </row>
    <row r="15" s="260" customFormat="1" ht="22.5" customHeight="1" spans="1:17">
      <c r="A15" s="271"/>
      <c r="B15" s="271"/>
      <c r="C15" s="269"/>
      <c r="D15" s="269"/>
      <c r="E15" s="269"/>
      <c r="F15" s="269"/>
      <c r="G15" s="269"/>
      <c r="H15" s="266" t="s">
        <v>263</v>
      </c>
      <c r="I15" s="266"/>
      <c r="J15" s="252"/>
      <c r="K15" s="252"/>
      <c r="L15" s="252"/>
      <c r="M15" s="252"/>
      <c r="N15" s="279"/>
      <c r="Q15" s="283"/>
    </row>
    <row r="16" s="260" customFormat="1" ht="22.5" customHeight="1" spans="1:17">
      <c r="A16" s="271"/>
      <c r="B16" s="271"/>
      <c r="C16" s="269"/>
      <c r="D16" s="269"/>
      <c r="E16" s="269"/>
      <c r="F16" s="269"/>
      <c r="G16" s="269"/>
      <c r="H16" s="266" t="s">
        <v>264</v>
      </c>
      <c r="I16" s="266"/>
      <c r="J16" s="252"/>
      <c r="K16" s="252"/>
      <c r="L16" s="252"/>
      <c r="M16" s="252"/>
      <c r="N16" s="279"/>
      <c r="Q16" s="283"/>
    </row>
    <row r="17" s="260" customFormat="1" ht="22.5" customHeight="1" spans="1:17">
      <c r="A17" s="271"/>
      <c r="B17" s="271"/>
      <c r="C17" s="269"/>
      <c r="D17" s="269"/>
      <c r="E17" s="269"/>
      <c r="F17" s="269"/>
      <c r="G17" s="269"/>
      <c r="H17" s="266" t="s">
        <v>265</v>
      </c>
      <c r="I17" s="266"/>
      <c r="J17" s="252"/>
      <c r="K17" s="252"/>
      <c r="L17" s="252"/>
      <c r="M17" s="252"/>
      <c r="N17" s="279"/>
      <c r="Q17" s="283"/>
    </row>
    <row r="18" s="260" customFormat="1" ht="22.5" customHeight="1" spans="1:17">
      <c r="A18" s="272"/>
      <c r="B18" s="272"/>
      <c r="C18" s="273"/>
      <c r="D18" s="273"/>
      <c r="E18" s="273"/>
      <c r="F18" s="273"/>
      <c r="G18" s="273"/>
      <c r="H18" s="266" t="s">
        <v>266</v>
      </c>
      <c r="I18" s="266"/>
      <c r="J18" s="59"/>
      <c r="K18" s="252"/>
      <c r="L18" s="252"/>
      <c r="M18" s="252"/>
      <c r="N18" s="280"/>
      <c r="Q18" s="283"/>
    </row>
    <row r="19" s="260" customFormat="1" ht="22.5" customHeight="1" spans="1:14">
      <c r="A19" s="272"/>
      <c r="B19" s="272"/>
      <c r="C19" s="273"/>
      <c r="D19" s="273"/>
      <c r="E19" s="273"/>
      <c r="F19" s="273"/>
      <c r="G19" s="273"/>
      <c r="H19" s="266"/>
      <c r="I19" s="266"/>
      <c r="J19" s="281"/>
      <c r="K19" s="281"/>
      <c r="L19" s="281"/>
      <c r="M19" s="281"/>
      <c r="N19" s="279"/>
    </row>
    <row r="20" s="260" customFormat="1" ht="22.5" customHeight="1" spans="1:14">
      <c r="A20" s="81" t="s">
        <v>88</v>
      </c>
      <c r="B20" s="264">
        <f>SUM(B21:B22)</f>
        <v>2441</v>
      </c>
      <c r="C20" s="264"/>
      <c r="D20" s="264"/>
      <c r="E20" s="264"/>
      <c r="F20" s="267"/>
      <c r="G20" s="267"/>
      <c r="H20" s="81" t="s">
        <v>89</v>
      </c>
      <c r="I20" s="264">
        <f>SUM(I21:I23)</f>
        <v>1071</v>
      </c>
      <c r="J20" s="264"/>
      <c r="K20" s="264"/>
      <c r="L20" s="264"/>
      <c r="M20" s="265"/>
      <c r="N20" s="265"/>
    </row>
    <row r="21" s="260" customFormat="1" ht="22.5" customHeight="1" spans="1:14">
      <c r="A21" s="274" t="s">
        <v>267</v>
      </c>
      <c r="B21" s="274">
        <v>627</v>
      </c>
      <c r="C21" s="252"/>
      <c r="D21" s="252"/>
      <c r="E21" s="252"/>
      <c r="F21" s="267"/>
      <c r="G21" s="275"/>
      <c r="H21" s="274" t="s">
        <v>268</v>
      </c>
      <c r="I21" s="274">
        <v>444</v>
      </c>
      <c r="J21" s="252"/>
      <c r="K21" s="252"/>
      <c r="L21" s="252"/>
      <c r="M21" s="265"/>
      <c r="N21" s="265"/>
    </row>
    <row r="22" s="260" customFormat="1" ht="22.5" customHeight="1" spans="1:14">
      <c r="A22" s="274" t="s">
        <v>269</v>
      </c>
      <c r="B22" s="274">
        <v>1814</v>
      </c>
      <c r="C22" s="252"/>
      <c r="D22" s="252"/>
      <c r="E22" s="252"/>
      <c r="F22" s="267"/>
      <c r="G22" s="267"/>
      <c r="H22" s="274" t="s">
        <v>270</v>
      </c>
      <c r="I22" s="274"/>
      <c r="J22" s="252"/>
      <c r="K22" s="252"/>
      <c r="L22" s="252"/>
      <c r="M22" s="282"/>
      <c r="N22" s="265"/>
    </row>
    <row r="23" s="260" customFormat="1" ht="20.1" customHeight="1" spans="1:14">
      <c r="A23" s="276"/>
      <c r="B23" s="276"/>
      <c r="C23" s="275"/>
      <c r="D23" s="275"/>
      <c r="E23" s="275"/>
      <c r="F23" s="275"/>
      <c r="G23" s="275"/>
      <c r="H23" s="274" t="s">
        <v>95</v>
      </c>
      <c r="I23" s="274">
        <v>627</v>
      </c>
      <c r="J23" s="252"/>
      <c r="K23" s="252"/>
      <c r="L23" s="252"/>
      <c r="M23" s="265"/>
      <c r="N23" s="265"/>
    </row>
    <row r="24" ht="44.25" customHeight="1" spans="1:14">
      <c r="A24" s="277" t="s">
        <v>271</v>
      </c>
      <c r="B24" s="277"/>
      <c r="C24" s="277"/>
      <c r="D24" s="277"/>
      <c r="E24" s="277"/>
      <c r="F24" s="277"/>
      <c r="G24" s="277"/>
      <c r="H24" s="277"/>
      <c r="I24" s="277"/>
      <c r="J24" s="277"/>
      <c r="K24" s="277"/>
      <c r="L24" s="277"/>
      <c r="M24" s="277"/>
      <c r="N24" s="277"/>
    </row>
    <row r="25" ht="20.1" customHeight="1"/>
    <row r="26" ht="20.1" customHeight="1"/>
    <row r="27" ht="20.1" customHeight="1"/>
    <row r="28" ht="20.1" customHeight="1"/>
  </sheetData>
  <mergeCells count="4">
    <mergeCell ref="A1:H1"/>
    <mergeCell ref="A2:N2"/>
    <mergeCell ref="J3:N3"/>
    <mergeCell ref="A24:N24"/>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workbookViewId="0">
      <selection activeCell="H14" sqref="H14"/>
    </sheetView>
  </sheetViews>
  <sheetFormatPr defaultColWidth="9" defaultRowHeight="14.25"/>
  <cols>
    <col min="1" max="1" width="38.125" style="242" customWidth="1"/>
    <col min="2" max="2" width="10.125" style="243" customWidth="1"/>
    <col min="3" max="6" width="11.625" style="243" customWidth="1"/>
    <col min="7" max="7" width="13.5" style="243" customWidth="1"/>
    <col min="8" max="8" width="40.375" style="243" customWidth="1"/>
    <col min="9" max="9" width="9.625" style="243" customWidth="1"/>
    <col min="10" max="13" width="11.625" style="243" customWidth="1"/>
    <col min="14" max="14" width="13.5" style="243" customWidth="1"/>
    <col min="15" max="257" width="9" style="243"/>
    <col min="258" max="258" width="36.75" style="243" customWidth="1"/>
    <col min="259" max="259" width="11.625" style="243" customWidth="1"/>
    <col min="260" max="260" width="8.125" style="243" customWidth="1"/>
    <col min="261" max="261" width="36.5" style="243" customWidth="1"/>
    <col min="262" max="262" width="10.75" style="243" customWidth="1"/>
    <col min="263" max="263" width="8.125" style="243" customWidth="1"/>
    <col min="264" max="264" width="9.125" style="243" customWidth="1"/>
    <col min="265" max="268" width="9" style="243" hidden="1" customWidth="1"/>
    <col min="269" max="513" width="9" style="243"/>
    <col min="514" max="514" width="36.75" style="243" customWidth="1"/>
    <col min="515" max="515" width="11.625" style="243" customWidth="1"/>
    <col min="516" max="516" width="8.125" style="243" customWidth="1"/>
    <col min="517" max="517" width="36.5" style="243" customWidth="1"/>
    <col min="518" max="518" width="10.75" style="243" customWidth="1"/>
    <col min="519" max="519" width="8.125" style="243" customWidth="1"/>
    <col min="520" max="520" width="9.125" style="243" customWidth="1"/>
    <col min="521" max="524" width="9" style="243" hidden="1" customWidth="1"/>
    <col min="525" max="769" width="9" style="243"/>
    <col min="770" max="770" width="36.75" style="243" customWidth="1"/>
    <col min="771" max="771" width="11.625" style="243" customWidth="1"/>
    <col min="772" max="772" width="8.125" style="243" customWidth="1"/>
    <col min="773" max="773" width="36.5" style="243" customWidth="1"/>
    <col min="774" max="774" width="10.75" style="243" customWidth="1"/>
    <col min="775" max="775" width="8.125" style="243" customWidth="1"/>
    <col min="776" max="776" width="9.125" style="243" customWidth="1"/>
    <col min="777" max="780" width="9" style="243" hidden="1" customWidth="1"/>
    <col min="781" max="1025" width="9" style="243"/>
    <col min="1026" max="1026" width="36.75" style="243" customWidth="1"/>
    <col min="1027" max="1027" width="11.625" style="243" customWidth="1"/>
    <col min="1028" max="1028" width="8.125" style="243" customWidth="1"/>
    <col min="1029" max="1029" width="36.5" style="243" customWidth="1"/>
    <col min="1030" max="1030" width="10.75" style="243" customWidth="1"/>
    <col min="1031" max="1031" width="8.125" style="243" customWidth="1"/>
    <col min="1032" max="1032" width="9.125" style="243" customWidth="1"/>
    <col min="1033" max="1036" width="9" style="243" hidden="1" customWidth="1"/>
    <col min="1037" max="1281" width="9" style="243"/>
    <col min="1282" max="1282" width="36.75" style="243" customWidth="1"/>
    <col min="1283" max="1283" width="11.625" style="243" customWidth="1"/>
    <col min="1284" max="1284" width="8.125" style="243" customWidth="1"/>
    <col min="1285" max="1285" width="36.5" style="243" customWidth="1"/>
    <col min="1286" max="1286" width="10.75" style="243" customWidth="1"/>
    <col min="1287" max="1287" width="8.125" style="243" customWidth="1"/>
    <col min="1288" max="1288" width="9.125" style="243" customWidth="1"/>
    <col min="1289" max="1292" width="9" style="243" hidden="1" customWidth="1"/>
    <col min="1293" max="1537" width="9" style="243"/>
    <col min="1538" max="1538" width="36.75" style="243" customWidth="1"/>
    <col min="1539" max="1539" width="11.625" style="243" customWidth="1"/>
    <col min="1540" max="1540" width="8.125" style="243" customWidth="1"/>
    <col min="1541" max="1541" width="36.5" style="243" customWidth="1"/>
    <col min="1542" max="1542" width="10.75" style="243" customWidth="1"/>
    <col min="1543" max="1543" width="8.125" style="243" customWidth="1"/>
    <col min="1544" max="1544" width="9.125" style="243" customWidth="1"/>
    <col min="1545" max="1548" width="9" style="243" hidden="1" customWidth="1"/>
    <col min="1549" max="1793" width="9" style="243"/>
    <col min="1794" max="1794" width="36.75" style="243" customWidth="1"/>
    <col min="1795" max="1795" width="11.625" style="243" customWidth="1"/>
    <col min="1796" max="1796" width="8.125" style="243" customWidth="1"/>
    <col min="1797" max="1797" width="36.5" style="243" customWidth="1"/>
    <col min="1798" max="1798" width="10.75" style="243" customWidth="1"/>
    <col min="1799" max="1799" width="8.125" style="243" customWidth="1"/>
    <col min="1800" max="1800" width="9.125" style="243" customWidth="1"/>
    <col min="1801" max="1804" width="9" style="243" hidden="1" customWidth="1"/>
    <col min="1805" max="2049" width="9" style="243"/>
    <col min="2050" max="2050" width="36.75" style="243" customWidth="1"/>
    <col min="2051" max="2051" width="11.625" style="243" customWidth="1"/>
    <col min="2052" max="2052" width="8.125" style="243" customWidth="1"/>
    <col min="2053" max="2053" width="36.5" style="243" customWidth="1"/>
    <col min="2054" max="2054" width="10.75" style="243" customWidth="1"/>
    <col min="2055" max="2055" width="8.125" style="243" customWidth="1"/>
    <col min="2056" max="2056" width="9.125" style="243" customWidth="1"/>
    <col min="2057" max="2060" width="9" style="243" hidden="1" customWidth="1"/>
    <col min="2061" max="2305" width="9" style="243"/>
    <col min="2306" max="2306" width="36.75" style="243" customWidth="1"/>
    <col min="2307" max="2307" width="11.625" style="243" customWidth="1"/>
    <col min="2308" max="2308" width="8.125" style="243" customWidth="1"/>
    <col min="2309" max="2309" width="36.5" style="243" customWidth="1"/>
    <col min="2310" max="2310" width="10.75" style="243" customWidth="1"/>
    <col min="2311" max="2311" width="8.125" style="243" customWidth="1"/>
    <col min="2312" max="2312" width="9.125" style="243" customWidth="1"/>
    <col min="2313" max="2316" width="9" style="243" hidden="1" customWidth="1"/>
    <col min="2317" max="2561" width="9" style="243"/>
    <col min="2562" max="2562" width="36.75" style="243" customWidth="1"/>
    <col min="2563" max="2563" width="11.625" style="243" customWidth="1"/>
    <col min="2564" max="2564" width="8.125" style="243" customWidth="1"/>
    <col min="2565" max="2565" width="36.5" style="243" customWidth="1"/>
    <col min="2566" max="2566" width="10.75" style="243" customWidth="1"/>
    <col min="2567" max="2567" width="8.125" style="243" customWidth="1"/>
    <col min="2568" max="2568" width="9.125" style="243" customWidth="1"/>
    <col min="2569" max="2572" width="9" style="243" hidden="1" customWidth="1"/>
    <col min="2573" max="2817" width="9" style="243"/>
    <col min="2818" max="2818" width="36.75" style="243" customWidth="1"/>
    <col min="2819" max="2819" width="11.625" style="243" customWidth="1"/>
    <col min="2820" max="2820" width="8.125" style="243" customWidth="1"/>
    <col min="2821" max="2821" width="36.5" style="243" customWidth="1"/>
    <col min="2822" max="2822" width="10.75" style="243" customWidth="1"/>
    <col min="2823" max="2823" width="8.125" style="243" customWidth="1"/>
    <col min="2824" max="2824" width="9.125" style="243" customWidth="1"/>
    <col min="2825" max="2828" width="9" style="243" hidden="1" customWidth="1"/>
    <col min="2829" max="3073" width="9" style="243"/>
    <col min="3074" max="3074" width="36.75" style="243" customWidth="1"/>
    <col min="3075" max="3075" width="11.625" style="243" customWidth="1"/>
    <col min="3076" max="3076" width="8.125" style="243" customWidth="1"/>
    <col min="3077" max="3077" width="36.5" style="243" customWidth="1"/>
    <col min="3078" max="3078" width="10.75" style="243" customWidth="1"/>
    <col min="3079" max="3079" width="8.125" style="243" customWidth="1"/>
    <col min="3080" max="3080" width="9.125" style="243" customWidth="1"/>
    <col min="3081" max="3084" width="9" style="243" hidden="1" customWidth="1"/>
    <col min="3085" max="3329" width="9" style="243"/>
    <col min="3330" max="3330" width="36.75" style="243" customWidth="1"/>
    <col min="3331" max="3331" width="11.625" style="243" customWidth="1"/>
    <col min="3332" max="3332" width="8.125" style="243" customWidth="1"/>
    <col min="3333" max="3333" width="36.5" style="243" customWidth="1"/>
    <col min="3334" max="3334" width="10.75" style="243" customWidth="1"/>
    <col min="3335" max="3335" width="8.125" style="243" customWidth="1"/>
    <col min="3336" max="3336" width="9.125" style="243" customWidth="1"/>
    <col min="3337" max="3340" width="9" style="243" hidden="1" customWidth="1"/>
    <col min="3341" max="3585" width="9" style="243"/>
    <col min="3586" max="3586" width="36.75" style="243" customWidth="1"/>
    <col min="3587" max="3587" width="11.625" style="243" customWidth="1"/>
    <col min="3588" max="3588" width="8.125" style="243" customWidth="1"/>
    <col min="3589" max="3589" width="36.5" style="243" customWidth="1"/>
    <col min="3590" max="3590" width="10.75" style="243" customWidth="1"/>
    <col min="3591" max="3591" width="8.125" style="243" customWidth="1"/>
    <col min="3592" max="3592" width="9.125" style="243" customWidth="1"/>
    <col min="3593" max="3596" width="9" style="243" hidden="1" customWidth="1"/>
    <col min="3597" max="3841" width="9" style="243"/>
    <col min="3842" max="3842" width="36.75" style="243" customWidth="1"/>
    <col min="3843" max="3843" width="11.625" style="243" customWidth="1"/>
    <col min="3844" max="3844" width="8.125" style="243" customWidth="1"/>
    <col min="3845" max="3845" width="36.5" style="243" customWidth="1"/>
    <col min="3846" max="3846" width="10.75" style="243" customWidth="1"/>
    <col min="3847" max="3847" width="8.125" style="243" customWidth="1"/>
    <col min="3848" max="3848" width="9.125" style="243" customWidth="1"/>
    <col min="3849" max="3852" width="9" style="243" hidden="1" customWidth="1"/>
    <col min="3853" max="4097" width="9" style="243"/>
    <col min="4098" max="4098" width="36.75" style="243" customWidth="1"/>
    <col min="4099" max="4099" width="11.625" style="243" customWidth="1"/>
    <col min="4100" max="4100" width="8.125" style="243" customWidth="1"/>
    <col min="4101" max="4101" width="36.5" style="243" customWidth="1"/>
    <col min="4102" max="4102" width="10.75" style="243" customWidth="1"/>
    <col min="4103" max="4103" width="8.125" style="243" customWidth="1"/>
    <col min="4104" max="4104" width="9.125" style="243" customWidth="1"/>
    <col min="4105" max="4108" width="9" style="243" hidden="1" customWidth="1"/>
    <col min="4109" max="4353" width="9" style="243"/>
    <col min="4354" max="4354" width="36.75" style="243" customWidth="1"/>
    <col min="4355" max="4355" width="11.625" style="243" customWidth="1"/>
    <col min="4356" max="4356" width="8.125" style="243" customWidth="1"/>
    <col min="4357" max="4357" width="36.5" style="243" customWidth="1"/>
    <col min="4358" max="4358" width="10.75" style="243" customWidth="1"/>
    <col min="4359" max="4359" width="8.125" style="243" customWidth="1"/>
    <col min="4360" max="4360" width="9.125" style="243" customWidth="1"/>
    <col min="4361" max="4364" width="9" style="243" hidden="1" customWidth="1"/>
    <col min="4365" max="4609" width="9" style="243"/>
    <col min="4610" max="4610" width="36.75" style="243" customWidth="1"/>
    <col min="4611" max="4611" width="11.625" style="243" customWidth="1"/>
    <col min="4612" max="4612" width="8.125" style="243" customWidth="1"/>
    <col min="4613" max="4613" width="36.5" style="243" customWidth="1"/>
    <col min="4614" max="4614" width="10.75" style="243" customWidth="1"/>
    <col min="4615" max="4615" width="8.125" style="243" customWidth="1"/>
    <col min="4616" max="4616" width="9.125" style="243" customWidth="1"/>
    <col min="4617" max="4620" width="9" style="243" hidden="1" customWidth="1"/>
    <col min="4621" max="4865" width="9" style="243"/>
    <col min="4866" max="4866" width="36.75" style="243" customWidth="1"/>
    <col min="4867" max="4867" width="11.625" style="243" customWidth="1"/>
    <col min="4868" max="4868" width="8.125" style="243" customWidth="1"/>
    <col min="4869" max="4869" width="36.5" style="243" customWidth="1"/>
    <col min="4870" max="4870" width="10.75" style="243" customWidth="1"/>
    <col min="4871" max="4871" width="8.125" style="243" customWidth="1"/>
    <col min="4872" max="4872" width="9.125" style="243" customWidth="1"/>
    <col min="4873" max="4876" width="9" style="243" hidden="1" customWidth="1"/>
    <col min="4877" max="5121" width="9" style="243"/>
    <col min="5122" max="5122" width="36.75" style="243" customWidth="1"/>
    <col min="5123" max="5123" width="11.625" style="243" customWidth="1"/>
    <col min="5124" max="5124" width="8.125" style="243" customWidth="1"/>
    <col min="5125" max="5125" width="36.5" style="243" customWidth="1"/>
    <col min="5126" max="5126" width="10.75" style="243" customWidth="1"/>
    <col min="5127" max="5127" width="8.125" style="243" customWidth="1"/>
    <col min="5128" max="5128" width="9.125" style="243" customWidth="1"/>
    <col min="5129" max="5132" width="9" style="243" hidden="1" customWidth="1"/>
    <col min="5133" max="5377" width="9" style="243"/>
    <col min="5378" max="5378" width="36.75" style="243" customWidth="1"/>
    <col min="5379" max="5379" width="11.625" style="243" customWidth="1"/>
    <col min="5380" max="5380" width="8.125" style="243" customWidth="1"/>
    <col min="5381" max="5381" width="36.5" style="243" customWidth="1"/>
    <col min="5382" max="5382" width="10.75" style="243" customWidth="1"/>
    <col min="5383" max="5383" width="8.125" style="243" customWidth="1"/>
    <col min="5384" max="5384" width="9.125" style="243" customWidth="1"/>
    <col min="5385" max="5388" width="9" style="243" hidden="1" customWidth="1"/>
    <col min="5389" max="5633" width="9" style="243"/>
    <col min="5634" max="5634" width="36.75" style="243" customWidth="1"/>
    <col min="5635" max="5635" width="11.625" style="243" customWidth="1"/>
    <col min="5636" max="5636" width="8.125" style="243" customWidth="1"/>
    <col min="5637" max="5637" width="36.5" style="243" customWidth="1"/>
    <col min="5638" max="5638" width="10.75" style="243" customWidth="1"/>
    <col min="5639" max="5639" width="8.125" style="243" customWidth="1"/>
    <col min="5640" max="5640" width="9.125" style="243" customWidth="1"/>
    <col min="5641" max="5644" width="9" style="243" hidden="1" customWidth="1"/>
    <col min="5645" max="5889" width="9" style="243"/>
    <col min="5890" max="5890" width="36.75" style="243" customWidth="1"/>
    <col min="5891" max="5891" width="11.625" style="243" customWidth="1"/>
    <col min="5892" max="5892" width="8.125" style="243" customWidth="1"/>
    <col min="5893" max="5893" width="36.5" style="243" customWidth="1"/>
    <col min="5894" max="5894" width="10.75" style="243" customWidth="1"/>
    <col min="5895" max="5895" width="8.125" style="243" customWidth="1"/>
    <col min="5896" max="5896" width="9.125" style="243" customWidth="1"/>
    <col min="5897" max="5900" width="9" style="243" hidden="1" customWidth="1"/>
    <col min="5901" max="6145" width="9" style="243"/>
    <col min="6146" max="6146" width="36.75" style="243" customWidth="1"/>
    <col min="6147" max="6147" width="11.625" style="243" customWidth="1"/>
    <col min="6148" max="6148" width="8.125" style="243" customWidth="1"/>
    <col min="6149" max="6149" width="36.5" style="243" customWidth="1"/>
    <col min="6150" max="6150" width="10.75" style="243" customWidth="1"/>
    <col min="6151" max="6151" width="8.125" style="243" customWidth="1"/>
    <col min="6152" max="6152" width="9.125" style="243" customWidth="1"/>
    <col min="6153" max="6156" width="9" style="243" hidden="1" customWidth="1"/>
    <col min="6157" max="6401" width="9" style="243"/>
    <col min="6402" max="6402" width="36.75" style="243" customWidth="1"/>
    <col min="6403" max="6403" width="11.625" style="243" customWidth="1"/>
    <col min="6404" max="6404" width="8.125" style="243" customWidth="1"/>
    <col min="6405" max="6405" width="36.5" style="243" customWidth="1"/>
    <col min="6406" max="6406" width="10.75" style="243" customWidth="1"/>
    <col min="6407" max="6407" width="8.125" style="243" customWidth="1"/>
    <col min="6408" max="6408" width="9.125" style="243" customWidth="1"/>
    <col min="6409" max="6412" width="9" style="243" hidden="1" customWidth="1"/>
    <col min="6413" max="6657" width="9" style="243"/>
    <col min="6658" max="6658" width="36.75" style="243" customWidth="1"/>
    <col min="6659" max="6659" width="11.625" style="243" customWidth="1"/>
    <col min="6660" max="6660" width="8.125" style="243" customWidth="1"/>
    <col min="6661" max="6661" width="36.5" style="243" customWidth="1"/>
    <col min="6662" max="6662" width="10.75" style="243" customWidth="1"/>
    <col min="6663" max="6663" width="8.125" style="243" customWidth="1"/>
    <col min="6664" max="6664" width="9.125" style="243" customWidth="1"/>
    <col min="6665" max="6668" width="9" style="243" hidden="1" customWidth="1"/>
    <col min="6669" max="6913" width="9" style="243"/>
    <col min="6914" max="6914" width="36.75" style="243" customWidth="1"/>
    <col min="6915" max="6915" width="11.625" style="243" customWidth="1"/>
    <col min="6916" max="6916" width="8.125" style="243" customWidth="1"/>
    <col min="6917" max="6917" width="36.5" style="243" customWidth="1"/>
    <col min="6918" max="6918" width="10.75" style="243" customWidth="1"/>
    <col min="6919" max="6919" width="8.125" style="243" customWidth="1"/>
    <col min="6920" max="6920" width="9.125" style="243" customWidth="1"/>
    <col min="6921" max="6924" width="9" style="243" hidden="1" customWidth="1"/>
    <col min="6925" max="7169" width="9" style="243"/>
    <col min="7170" max="7170" width="36.75" style="243" customWidth="1"/>
    <col min="7171" max="7171" width="11.625" style="243" customWidth="1"/>
    <col min="7172" max="7172" width="8.125" style="243" customWidth="1"/>
    <col min="7173" max="7173" width="36.5" style="243" customWidth="1"/>
    <col min="7174" max="7174" width="10.75" style="243" customWidth="1"/>
    <col min="7175" max="7175" width="8.125" style="243" customWidth="1"/>
    <col min="7176" max="7176" width="9.125" style="243" customWidth="1"/>
    <col min="7177" max="7180" width="9" style="243" hidden="1" customWidth="1"/>
    <col min="7181" max="7425" width="9" style="243"/>
    <col min="7426" max="7426" width="36.75" style="243" customWidth="1"/>
    <col min="7427" max="7427" width="11.625" style="243" customWidth="1"/>
    <col min="7428" max="7428" width="8.125" style="243" customWidth="1"/>
    <col min="7429" max="7429" width="36.5" style="243" customWidth="1"/>
    <col min="7430" max="7430" width="10.75" style="243" customWidth="1"/>
    <col min="7431" max="7431" width="8.125" style="243" customWidth="1"/>
    <col min="7432" max="7432" width="9.125" style="243" customWidth="1"/>
    <col min="7433" max="7436" width="9" style="243" hidden="1" customWidth="1"/>
    <col min="7437" max="7681" width="9" style="243"/>
    <col min="7682" max="7682" width="36.75" style="243" customWidth="1"/>
    <col min="7683" max="7683" width="11.625" style="243" customWidth="1"/>
    <col min="7684" max="7684" width="8.125" style="243" customWidth="1"/>
    <col min="7685" max="7685" width="36.5" style="243" customWidth="1"/>
    <col min="7686" max="7686" width="10.75" style="243" customWidth="1"/>
    <col min="7687" max="7687" width="8.125" style="243" customWidth="1"/>
    <col min="7688" max="7688" width="9.125" style="243" customWidth="1"/>
    <col min="7689" max="7692" width="9" style="243" hidden="1" customWidth="1"/>
    <col min="7693" max="7937" width="9" style="243"/>
    <col min="7938" max="7938" width="36.75" style="243" customWidth="1"/>
    <col min="7939" max="7939" width="11.625" style="243" customWidth="1"/>
    <col min="7940" max="7940" width="8.125" style="243" customWidth="1"/>
    <col min="7941" max="7941" width="36.5" style="243" customWidth="1"/>
    <col min="7942" max="7942" width="10.75" style="243" customWidth="1"/>
    <col min="7943" max="7943" width="8.125" style="243" customWidth="1"/>
    <col min="7944" max="7944" width="9.125" style="243" customWidth="1"/>
    <col min="7945" max="7948" width="9" style="243" hidden="1" customWidth="1"/>
    <col min="7949" max="8193" width="9" style="243"/>
    <col min="8194" max="8194" width="36.75" style="243" customWidth="1"/>
    <col min="8195" max="8195" width="11.625" style="243" customWidth="1"/>
    <col min="8196" max="8196" width="8.125" style="243" customWidth="1"/>
    <col min="8197" max="8197" width="36.5" style="243" customWidth="1"/>
    <col min="8198" max="8198" width="10.75" style="243" customWidth="1"/>
    <col min="8199" max="8199" width="8.125" style="243" customWidth="1"/>
    <col min="8200" max="8200" width="9.125" style="243" customWidth="1"/>
    <col min="8201" max="8204" width="9" style="243" hidden="1" customWidth="1"/>
    <col min="8205" max="8449" width="9" style="243"/>
    <col min="8450" max="8450" width="36.75" style="243" customWidth="1"/>
    <col min="8451" max="8451" width="11.625" style="243" customWidth="1"/>
    <col min="8452" max="8452" width="8.125" style="243" customWidth="1"/>
    <col min="8453" max="8453" width="36.5" style="243" customWidth="1"/>
    <col min="8454" max="8454" width="10.75" style="243" customWidth="1"/>
    <col min="8455" max="8455" width="8.125" style="243" customWidth="1"/>
    <col min="8456" max="8456" width="9.125" style="243" customWidth="1"/>
    <col min="8457" max="8460" width="9" style="243" hidden="1" customWidth="1"/>
    <col min="8461" max="8705" width="9" style="243"/>
    <col min="8706" max="8706" width="36.75" style="243" customWidth="1"/>
    <col min="8707" max="8707" width="11.625" style="243" customWidth="1"/>
    <col min="8708" max="8708" width="8.125" style="243" customWidth="1"/>
    <col min="8709" max="8709" width="36.5" style="243" customWidth="1"/>
    <col min="8710" max="8710" width="10.75" style="243" customWidth="1"/>
    <col min="8711" max="8711" width="8.125" style="243" customWidth="1"/>
    <col min="8712" max="8712" width="9.125" style="243" customWidth="1"/>
    <col min="8713" max="8716" width="9" style="243" hidden="1" customWidth="1"/>
    <col min="8717" max="8961" width="9" style="243"/>
    <col min="8962" max="8962" width="36.75" style="243" customWidth="1"/>
    <col min="8963" max="8963" width="11.625" style="243" customWidth="1"/>
    <col min="8964" max="8964" width="8.125" style="243" customWidth="1"/>
    <col min="8965" max="8965" width="36.5" style="243" customWidth="1"/>
    <col min="8966" max="8966" width="10.75" style="243" customWidth="1"/>
    <col min="8967" max="8967" width="8.125" style="243" customWidth="1"/>
    <col min="8968" max="8968" width="9.125" style="243" customWidth="1"/>
    <col min="8969" max="8972" width="9" style="243" hidden="1" customWidth="1"/>
    <col min="8973" max="9217" width="9" style="243"/>
    <col min="9218" max="9218" width="36.75" style="243" customWidth="1"/>
    <col min="9219" max="9219" width="11.625" style="243" customWidth="1"/>
    <col min="9220" max="9220" width="8.125" style="243" customWidth="1"/>
    <col min="9221" max="9221" width="36.5" style="243" customWidth="1"/>
    <col min="9222" max="9222" width="10.75" style="243" customWidth="1"/>
    <col min="9223" max="9223" width="8.125" style="243" customWidth="1"/>
    <col min="9224" max="9224" width="9.125" style="243" customWidth="1"/>
    <col min="9225" max="9228" width="9" style="243" hidden="1" customWidth="1"/>
    <col min="9229" max="9473" width="9" style="243"/>
    <col min="9474" max="9474" width="36.75" style="243" customWidth="1"/>
    <col min="9475" max="9475" width="11.625" style="243" customWidth="1"/>
    <col min="9476" max="9476" width="8.125" style="243" customWidth="1"/>
    <col min="9477" max="9477" width="36.5" style="243" customWidth="1"/>
    <col min="9478" max="9478" width="10.75" style="243" customWidth="1"/>
    <col min="9479" max="9479" width="8.125" style="243" customWidth="1"/>
    <col min="9480" max="9480" width="9.125" style="243" customWidth="1"/>
    <col min="9481" max="9484" width="9" style="243" hidden="1" customWidth="1"/>
    <col min="9485" max="9729" width="9" style="243"/>
    <col min="9730" max="9730" width="36.75" style="243" customWidth="1"/>
    <col min="9731" max="9731" width="11.625" style="243" customWidth="1"/>
    <col min="9732" max="9732" width="8.125" style="243" customWidth="1"/>
    <col min="9733" max="9733" width="36.5" style="243" customWidth="1"/>
    <col min="9734" max="9734" width="10.75" style="243" customWidth="1"/>
    <col min="9735" max="9735" width="8.125" style="243" customWidth="1"/>
    <col min="9736" max="9736" width="9.125" style="243" customWidth="1"/>
    <col min="9737" max="9740" width="9" style="243" hidden="1" customWidth="1"/>
    <col min="9741" max="9985" width="9" style="243"/>
    <col min="9986" max="9986" width="36.75" style="243" customWidth="1"/>
    <col min="9987" max="9987" width="11.625" style="243" customWidth="1"/>
    <col min="9988" max="9988" width="8.125" style="243" customWidth="1"/>
    <col min="9989" max="9989" width="36.5" style="243" customWidth="1"/>
    <col min="9990" max="9990" width="10.75" style="243" customWidth="1"/>
    <col min="9991" max="9991" width="8.125" style="243" customWidth="1"/>
    <col min="9992" max="9992" width="9.125" style="243" customWidth="1"/>
    <col min="9993" max="9996" width="9" style="243" hidden="1" customWidth="1"/>
    <col min="9997" max="10241" width="9" style="243"/>
    <col min="10242" max="10242" width="36.75" style="243" customWidth="1"/>
    <col min="10243" max="10243" width="11.625" style="243" customWidth="1"/>
    <col min="10244" max="10244" width="8.125" style="243" customWidth="1"/>
    <col min="10245" max="10245" width="36.5" style="243" customWidth="1"/>
    <col min="10246" max="10246" width="10.75" style="243" customWidth="1"/>
    <col min="10247" max="10247" width="8.125" style="243" customWidth="1"/>
    <col min="10248" max="10248" width="9.125" style="243" customWidth="1"/>
    <col min="10249" max="10252" width="9" style="243" hidden="1" customWidth="1"/>
    <col min="10253" max="10497" width="9" style="243"/>
    <col min="10498" max="10498" width="36.75" style="243" customWidth="1"/>
    <col min="10499" max="10499" width="11.625" style="243" customWidth="1"/>
    <col min="10500" max="10500" width="8.125" style="243" customWidth="1"/>
    <col min="10501" max="10501" width="36.5" style="243" customWidth="1"/>
    <col min="10502" max="10502" width="10.75" style="243" customWidth="1"/>
    <col min="10503" max="10503" width="8.125" style="243" customWidth="1"/>
    <col min="10504" max="10504" width="9.125" style="243" customWidth="1"/>
    <col min="10505" max="10508" width="9" style="243" hidden="1" customWidth="1"/>
    <col min="10509" max="10753" width="9" style="243"/>
    <col min="10754" max="10754" width="36.75" style="243" customWidth="1"/>
    <col min="10755" max="10755" width="11.625" style="243" customWidth="1"/>
    <col min="10756" max="10756" width="8.125" style="243" customWidth="1"/>
    <col min="10757" max="10757" width="36.5" style="243" customWidth="1"/>
    <col min="10758" max="10758" width="10.75" style="243" customWidth="1"/>
    <col min="10759" max="10759" width="8.125" style="243" customWidth="1"/>
    <col min="10760" max="10760" width="9.125" style="243" customWidth="1"/>
    <col min="10761" max="10764" width="9" style="243" hidden="1" customWidth="1"/>
    <col min="10765" max="11009" width="9" style="243"/>
    <col min="11010" max="11010" width="36.75" style="243" customWidth="1"/>
    <col min="11011" max="11011" width="11.625" style="243" customWidth="1"/>
    <col min="11012" max="11012" width="8.125" style="243" customWidth="1"/>
    <col min="11013" max="11013" width="36.5" style="243" customWidth="1"/>
    <col min="11014" max="11014" width="10.75" style="243" customWidth="1"/>
    <col min="11015" max="11015" width="8.125" style="243" customWidth="1"/>
    <col min="11016" max="11016" width="9.125" style="243" customWidth="1"/>
    <col min="11017" max="11020" width="9" style="243" hidden="1" customWidth="1"/>
    <col min="11021" max="11265" width="9" style="243"/>
    <col min="11266" max="11266" width="36.75" style="243" customWidth="1"/>
    <col min="11267" max="11267" width="11.625" style="243" customWidth="1"/>
    <col min="11268" max="11268" width="8.125" style="243" customWidth="1"/>
    <col min="11269" max="11269" width="36.5" style="243" customWidth="1"/>
    <col min="11270" max="11270" width="10.75" style="243" customWidth="1"/>
    <col min="11271" max="11271" width="8.125" style="243" customWidth="1"/>
    <col min="11272" max="11272" width="9.125" style="243" customWidth="1"/>
    <col min="11273" max="11276" width="9" style="243" hidden="1" customWidth="1"/>
    <col min="11277" max="11521" width="9" style="243"/>
    <col min="11522" max="11522" width="36.75" style="243" customWidth="1"/>
    <col min="11523" max="11523" width="11.625" style="243" customWidth="1"/>
    <col min="11524" max="11524" width="8.125" style="243" customWidth="1"/>
    <col min="11525" max="11525" width="36.5" style="243" customWidth="1"/>
    <col min="11526" max="11526" width="10.75" style="243" customWidth="1"/>
    <col min="11527" max="11527" width="8.125" style="243" customWidth="1"/>
    <col min="11528" max="11528" width="9.125" style="243" customWidth="1"/>
    <col min="11529" max="11532" width="9" style="243" hidden="1" customWidth="1"/>
    <col min="11533" max="11777" width="9" style="243"/>
    <col min="11778" max="11778" width="36.75" style="243" customWidth="1"/>
    <col min="11779" max="11779" width="11.625" style="243" customWidth="1"/>
    <col min="11780" max="11780" width="8.125" style="243" customWidth="1"/>
    <col min="11781" max="11781" width="36.5" style="243" customWidth="1"/>
    <col min="11782" max="11782" width="10.75" style="243" customWidth="1"/>
    <col min="11783" max="11783" width="8.125" style="243" customWidth="1"/>
    <col min="11784" max="11784" width="9.125" style="243" customWidth="1"/>
    <col min="11785" max="11788" width="9" style="243" hidden="1" customWidth="1"/>
    <col min="11789" max="12033" width="9" style="243"/>
    <col min="12034" max="12034" width="36.75" style="243" customWidth="1"/>
    <col min="12035" max="12035" width="11.625" style="243" customWidth="1"/>
    <col min="12036" max="12036" width="8.125" style="243" customWidth="1"/>
    <col min="12037" max="12037" width="36.5" style="243" customWidth="1"/>
    <col min="12038" max="12038" width="10.75" style="243" customWidth="1"/>
    <col min="12039" max="12039" width="8.125" style="243" customWidth="1"/>
    <col min="12040" max="12040" width="9.125" style="243" customWidth="1"/>
    <col min="12041" max="12044" width="9" style="243" hidden="1" customWidth="1"/>
    <col min="12045" max="12289" width="9" style="243"/>
    <col min="12290" max="12290" width="36.75" style="243" customWidth="1"/>
    <col min="12291" max="12291" width="11.625" style="243" customWidth="1"/>
    <col min="12292" max="12292" width="8.125" style="243" customWidth="1"/>
    <col min="12293" max="12293" width="36.5" style="243" customWidth="1"/>
    <col min="12294" max="12294" width="10.75" style="243" customWidth="1"/>
    <col min="12295" max="12295" width="8.125" style="243" customWidth="1"/>
    <col min="12296" max="12296" width="9.125" style="243" customWidth="1"/>
    <col min="12297" max="12300" width="9" style="243" hidden="1" customWidth="1"/>
    <col min="12301" max="12545" width="9" style="243"/>
    <col min="12546" max="12546" width="36.75" style="243" customWidth="1"/>
    <col min="12547" max="12547" width="11.625" style="243" customWidth="1"/>
    <col min="12548" max="12548" width="8.125" style="243" customWidth="1"/>
    <col min="12549" max="12549" width="36.5" style="243" customWidth="1"/>
    <col min="12550" max="12550" width="10.75" style="243" customWidth="1"/>
    <col min="12551" max="12551" width="8.125" style="243" customWidth="1"/>
    <col min="12552" max="12552" width="9.125" style="243" customWidth="1"/>
    <col min="12553" max="12556" width="9" style="243" hidden="1" customWidth="1"/>
    <col min="12557" max="12801" width="9" style="243"/>
    <col min="12802" max="12802" width="36.75" style="243" customWidth="1"/>
    <col min="12803" max="12803" width="11.625" style="243" customWidth="1"/>
    <col min="12804" max="12804" width="8.125" style="243" customWidth="1"/>
    <col min="12805" max="12805" width="36.5" style="243" customWidth="1"/>
    <col min="12806" max="12806" width="10.75" style="243" customWidth="1"/>
    <col min="12807" max="12807" width="8.125" style="243" customWidth="1"/>
    <col min="12808" max="12808" width="9.125" style="243" customWidth="1"/>
    <col min="12809" max="12812" width="9" style="243" hidden="1" customWidth="1"/>
    <col min="12813" max="13057" width="9" style="243"/>
    <col min="13058" max="13058" width="36.75" style="243" customWidth="1"/>
    <col min="13059" max="13059" width="11.625" style="243" customWidth="1"/>
    <col min="13060" max="13060" width="8.125" style="243" customWidth="1"/>
    <col min="13061" max="13061" width="36.5" style="243" customWidth="1"/>
    <col min="13062" max="13062" width="10.75" style="243" customWidth="1"/>
    <col min="13063" max="13063" width="8.125" style="243" customWidth="1"/>
    <col min="13064" max="13064" width="9.125" style="243" customWidth="1"/>
    <col min="13065" max="13068" width="9" style="243" hidden="1" customWidth="1"/>
    <col min="13069" max="13313" width="9" style="243"/>
    <col min="13314" max="13314" width="36.75" style="243" customWidth="1"/>
    <col min="13315" max="13315" width="11.625" style="243" customWidth="1"/>
    <col min="13316" max="13316" width="8.125" style="243" customWidth="1"/>
    <col min="13317" max="13317" width="36.5" style="243" customWidth="1"/>
    <col min="13318" max="13318" width="10.75" style="243" customWidth="1"/>
    <col min="13319" max="13319" width="8.125" style="243" customWidth="1"/>
    <col min="13320" max="13320" width="9.125" style="243" customWidth="1"/>
    <col min="13321" max="13324" width="9" style="243" hidden="1" customWidth="1"/>
    <col min="13325" max="13569" width="9" style="243"/>
    <col min="13570" max="13570" width="36.75" style="243" customWidth="1"/>
    <col min="13571" max="13571" width="11.625" style="243" customWidth="1"/>
    <col min="13572" max="13572" width="8.125" style="243" customWidth="1"/>
    <col min="13573" max="13573" width="36.5" style="243" customWidth="1"/>
    <col min="13574" max="13574" width="10.75" style="243" customWidth="1"/>
    <col min="13575" max="13575" width="8.125" style="243" customWidth="1"/>
    <col min="13576" max="13576" width="9.125" style="243" customWidth="1"/>
    <col min="13577" max="13580" width="9" style="243" hidden="1" customWidth="1"/>
    <col min="13581" max="13825" width="9" style="243"/>
    <col min="13826" max="13826" width="36.75" style="243" customWidth="1"/>
    <col min="13827" max="13827" width="11.625" style="243" customWidth="1"/>
    <col min="13828" max="13828" width="8.125" style="243" customWidth="1"/>
    <col min="13829" max="13829" width="36.5" style="243" customWidth="1"/>
    <col min="13830" max="13830" width="10.75" style="243" customWidth="1"/>
    <col min="13831" max="13831" width="8.125" style="243" customWidth="1"/>
    <col min="13832" max="13832" width="9.125" style="243" customWidth="1"/>
    <col min="13833" max="13836" width="9" style="243" hidden="1" customWidth="1"/>
    <col min="13837" max="14081" width="9" style="243"/>
    <col min="14082" max="14082" width="36.75" style="243" customWidth="1"/>
    <col min="14083" max="14083" width="11.625" style="243" customWidth="1"/>
    <col min="14084" max="14084" width="8.125" style="243" customWidth="1"/>
    <col min="14085" max="14085" width="36.5" style="243" customWidth="1"/>
    <col min="14086" max="14086" width="10.75" style="243" customWidth="1"/>
    <col min="14087" max="14087" width="8.125" style="243" customWidth="1"/>
    <col min="14088" max="14088" width="9.125" style="243" customWidth="1"/>
    <col min="14089" max="14092" width="9" style="243" hidden="1" customWidth="1"/>
    <col min="14093" max="14337" width="9" style="243"/>
    <col min="14338" max="14338" width="36.75" style="243" customWidth="1"/>
    <col min="14339" max="14339" width="11.625" style="243" customWidth="1"/>
    <col min="14340" max="14340" width="8.125" style="243" customWidth="1"/>
    <col min="14341" max="14341" width="36.5" style="243" customWidth="1"/>
    <col min="14342" max="14342" width="10.75" style="243" customWidth="1"/>
    <col min="14343" max="14343" width="8.125" style="243" customWidth="1"/>
    <col min="14344" max="14344" width="9.125" style="243" customWidth="1"/>
    <col min="14345" max="14348" width="9" style="243" hidden="1" customWidth="1"/>
    <col min="14349" max="14593" width="9" style="243"/>
    <col min="14594" max="14594" width="36.75" style="243" customWidth="1"/>
    <col min="14595" max="14595" width="11.625" style="243" customWidth="1"/>
    <col min="14596" max="14596" width="8.125" style="243" customWidth="1"/>
    <col min="14597" max="14597" width="36.5" style="243" customWidth="1"/>
    <col min="14598" max="14598" width="10.75" style="243" customWidth="1"/>
    <col min="14599" max="14599" width="8.125" style="243" customWidth="1"/>
    <col min="14600" max="14600" width="9.125" style="243" customWidth="1"/>
    <col min="14601" max="14604" width="9" style="243" hidden="1" customWidth="1"/>
    <col min="14605" max="14849" width="9" style="243"/>
    <col min="14850" max="14850" width="36.75" style="243" customWidth="1"/>
    <col min="14851" max="14851" width="11.625" style="243" customWidth="1"/>
    <col min="14852" max="14852" width="8.125" style="243" customWidth="1"/>
    <col min="14853" max="14853" width="36.5" style="243" customWidth="1"/>
    <col min="14854" max="14854" width="10.75" style="243" customWidth="1"/>
    <col min="14855" max="14855" width="8.125" style="243" customWidth="1"/>
    <col min="14856" max="14856" width="9.125" style="243" customWidth="1"/>
    <col min="14857" max="14860" width="9" style="243" hidden="1" customWidth="1"/>
    <col min="14861" max="15105" width="9" style="243"/>
    <col min="15106" max="15106" width="36.75" style="243" customWidth="1"/>
    <col min="15107" max="15107" width="11.625" style="243" customWidth="1"/>
    <col min="15108" max="15108" width="8.125" style="243" customWidth="1"/>
    <col min="15109" max="15109" width="36.5" style="243" customWidth="1"/>
    <col min="15110" max="15110" width="10.75" style="243" customWidth="1"/>
    <col min="15111" max="15111" width="8.125" style="243" customWidth="1"/>
    <col min="15112" max="15112" width="9.125" style="243" customWidth="1"/>
    <col min="15113" max="15116" width="9" style="243" hidden="1" customWidth="1"/>
    <col min="15117" max="15361" width="9" style="243"/>
    <col min="15362" max="15362" width="36.75" style="243" customWidth="1"/>
    <col min="15363" max="15363" width="11.625" style="243" customWidth="1"/>
    <col min="15364" max="15364" width="8.125" style="243" customWidth="1"/>
    <col min="15365" max="15365" width="36.5" style="243" customWidth="1"/>
    <col min="15366" max="15366" width="10.75" style="243" customWidth="1"/>
    <col min="15367" max="15367" width="8.125" style="243" customWidth="1"/>
    <col min="15368" max="15368" width="9.125" style="243" customWidth="1"/>
    <col min="15369" max="15372" width="9" style="243" hidden="1" customWidth="1"/>
    <col min="15373" max="15617" width="9" style="243"/>
    <col min="15618" max="15618" width="36.75" style="243" customWidth="1"/>
    <col min="15619" max="15619" width="11.625" style="243" customWidth="1"/>
    <col min="15620" max="15620" width="8.125" style="243" customWidth="1"/>
    <col min="15621" max="15621" width="36.5" style="243" customWidth="1"/>
    <col min="15622" max="15622" width="10.75" style="243" customWidth="1"/>
    <col min="15623" max="15623" width="8.125" style="243" customWidth="1"/>
    <col min="15624" max="15624" width="9.125" style="243" customWidth="1"/>
    <col min="15625" max="15628" width="9" style="243" hidden="1" customWidth="1"/>
    <col min="15629" max="15873" width="9" style="243"/>
    <col min="15874" max="15874" width="36.75" style="243" customWidth="1"/>
    <col min="15875" max="15875" width="11.625" style="243" customWidth="1"/>
    <col min="15876" max="15876" width="8.125" style="243" customWidth="1"/>
    <col min="15877" max="15877" width="36.5" style="243" customWidth="1"/>
    <col min="15878" max="15878" width="10.75" style="243" customWidth="1"/>
    <col min="15879" max="15879" width="8.125" style="243" customWidth="1"/>
    <col min="15880" max="15880" width="9.125" style="243" customWidth="1"/>
    <col min="15881" max="15884" width="9" style="243" hidden="1" customWidth="1"/>
    <col min="15885" max="16129" width="9" style="243"/>
    <col min="16130" max="16130" width="36.75" style="243" customWidth="1"/>
    <col min="16131" max="16131" width="11.625" style="243" customWidth="1"/>
    <col min="16132" max="16132" width="8.125" style="243" customWidth="1"/>
    <col min="16133" max="16133" width="36.5" style="243" customWidth="1"/>
    <col min="16134" max="16134" width="10.75" style="243" customWidth="1"/>
    <col min="16135" max="16135" width="8.125" style="243" customWidth="1"/>
    <col min="16136" max="16136" width="9.125" style="243" customWidth="1"/>
    <col min="16137" max="16140" width="9" style="243" hidden="1" customWidth="1"/>
    <col min="16141" max="16384" width="9" style="243"/>
  </cols>
  <sheetData>
    <row r="1" ht="18" spans="1:14">
      <c r="A1" s="73" t="s">
        <v>272</v>
      </c>
      <c r="B1" s="73"/>
      <c r="C1" s="73"/>
      <c r="D1" s="73"/>
      <c r="E1" s="73"/>
      <c r="F1" s="73"/>
      <c r="G1" s="73"/>
      <c r="H1" s="73"/>
      <c r="I1" s="73"/>
      <c r="J1" s="73"/>
      <c r="K1" s="73"/>
      <c r="L1" s="73"/>
      <c r="M1" s="73"/>
      <c r="N1" s="73"/>
    </row>
    <row r="2" ht="24.75" customHeight="1" spans="1:14">
      <c r="A2" s="49" t="s">
        <v>273</v>
      </c>
      <c r="B2" s="49"/>
      <c r="C2" s="49"/>
      <c r="D2" s="49"/>
      <c r="E2" s="49"/>
      <c r="F2" s="49"/>
      <c r="G2" s="49"/>
      <c r="H2" s="49"/>
      <c r="I2" s="49"/>
      <c r="J2" s="49"/>
      <c r="K2" s="49"/>
      <c r="L2" s="49"/>
      <c r="M2" s="49"/>
      <c r="N2" s="49"/>
    </row>
    <row r="3" ht="18.75" spans="1:14">
      <c r="A3" s="244"/>
      <c r="B3" s="50"/>
      <c r="C3" s="50"/>
      <c r="D3" s="50"/>
      <c r="E3" s="50"/>
      <c r="F3" s="50"/>
      <c r="G3" s="50"/>
      <c r="H3" s="51"/>
      <c r="J3" s="50"/>
      <c r="K3" s="50"/>
      <c r="L3" s="50"/>
      <c r="M3" s="50"/>
      <c r="N3" s="52" t="s">
        <v>2</v>
      </c>
    </row>
    <row r="4" ht="56.25" spans="1:14">
      <c r="A4" s="245" t="s">
        <v>3</v>
      </c>
      <c r="B4" s="246" t="s">
        <v>215</v>
      </c>
      <c r="C4" s="246" t="s">
        <v>274</v>
      </c>
      <c r="D4" s="246" t="s">
        <v>275</v>
      </c>
      <c r="E4" s="246" t="s">
        <v>4</v>
      </c>
      <c r="F4" s="246" t="s">
        <v>276</v>
      </c>
      <c r="G4" s="247" t="s">
        <v>49</v>
      </c>
      <c r="H4" s="245" t="s">
        <v>251</v>
      </c>
      <c r="I4" s="246" t="s">
        <v>215</v>
      </c>
      <c r="J4" s="246" t="s">
        <v>274</v>
      </c>
      <c r="K4" s="246" t="s">
        <v>275</v>
      </c>
      <c r="L4" s="246" t="s">
        <v>4</v>
      </c>
      <c r="M4" s="246" t="s">
        <v>276</v>
      </c>
      <c r="N4" s="247" t="s">
        <v>49</v>
      </c>
    </row>
    <row r="5" ht="37.5" customHeight="1" spans="1:14">
      <c r="A5" s="248" t="s">
        <v>51</v>
      </c>
      <c r="B5" s="56"/>
      <c r="C5" s="249"/>
      <c r="D5" s="249"/>
      <c r="E5" s="249"/>
      <c r="F5" s="249"/>
      <c r="G5" s="250"/>
      <c r="H5" s="248" t="s">
        <v>51</v>
      </c>
      <c r="I5" s="56"/>
      <c r="J5" s="249"/>
      <c r="K5" s="249"/>
      <c r="L5" s="249"/>
      <c r="M5" s="249"/>
      <c r="N5" s="250"/>
    </row>
    <row r="6" ht="30.75" customHeight="1" spans="1:14">
      <c r="A6" s="251" t="s">
        <v>277</v>
      </c>
      <c r="B6" s="56"/>
      <c r="C6" s="249"/>
      <c r="D6" s="249"/>
      <c r="E6" s="249"/>
      <c r="F6" s="249"/>
      <c r="G6" s="250"/>
      <c r="H6" s="251" t="s">
        <v>278</v>
      </c>
      <c r="I6" s="56"/>
      <c r="J6" s="249"/>
      <c r="K6" s="249"/>
      <c r="L6" s="249"/>
      <c r="M6" s="249"/>
      <c r="N6" s="250"/>
    </row>
    <row r="7" ht="36.75" customHeight="1" spans="1:14">
      <c r="A7" s="58" t="s">
        <v>279</v>
      </c>
      <c r="B7" s="59"/>
      <c r="C7" s="252"/>
      <c r="D7" s="252"/>
      <c r="E7" s="252"/>
      <c r="F7" s="252"/>
      <c r="G7" s="253"/>
      <c r="H7" s="58" t="s">
        <v>280</v>
      </c>
      <c r="I7" s="59">
        <f>SUM(I8:I10)</f>
        <v>0</v>
      </c>
      <c r="J7" s="252"/>
      <c r="K7" s="252"/>
      <c r="L7" s="252"/>
      <c r="M7" s="252"/>
      <c r="N7" s="253"/>
    </row>
    <row r="8" ht="36.75" customHeight="1" spans="1:14">
      <c r="A8" s="60" t="s">
        <v>281</v>
      </c>
      <c r="B8" s="59"/>
      <c r="C8" s="252"/>
      <c r="D8" s="252"/>
      <c r="E8" s="252"/>
      <c r="F8" s="252"/>
      <c r="G8" s="253"/>
      <c r="H8" s="60" t="s">
        <v>281</v>
      </c>
      <c r="I8" s="59"/>
      <c r="J8" s="252"/>
      <c r="K8" s="252"/>
      <c r="L8" s="252"/>
      <c r="M8" s="252"/>
      <c r="N8" s="253"/>
    </row>
    <row r="9" ht="36.75" customHeight="1" spans="1:14">
      <c r="A9" s="60" t="s">
        <v>282</v>
      </c>
      <c r="B9" s="59"/>
      <c r="C9" s="252"/>
      <c r="D9" s="252"/>
      <c r="E9" s="252"/>
      <c r="F9" s="252"/>
      <c r="G9" s="253"/>
      <c r="H9" s="60" t="s">
        <v>282</v>
      </c>
      <c r="I9" s="59"/>
      <c r="J9" s="252"/>
      <c r="K9" s="252"/>
      <c r="L9" s="252"/>
      <c r="M9" s="252"/>
      <c r="N9" s="253"/>
    </row>
    <row r="10" ht="36.75" customHeight="1" spans="1:14">
      <c r="A10" s="60" t="s">
        <v>283</v>
      </c>
      <c r="B10" s="59"/>
      <c r="C10" s="252"/>
      <c r="D10" s="252"/>
      <c r="E10" s="252"/>
      <c r="F10" s="252"/>
      <c r="G10" s="253"/>
      <c r="H10" s="60" t="s">
        <v>283</v>
      </c>
      <c r="I10" s="59"/>
      <c r="J10" s="252"/>
      <c r="K10" s="252"/>
      <c r="L10" s="252"/>
      <c r="M10" s="252"/>
      <c r="N10" s="253"/>
    </row>
    <row r="11" ht="36.75" customHeight="1" spans="1:14">
      <c r="A11" s="58" t="s">
        <v>284</v>
      </c>
      <c r="B11" s="59">
        <f>B12+B13</f>
        <v>0</v>
      </c>
      <c r="C11" s="252"/>
      <c r="D11" s="252"/>
      <c r="E11" s="252"/>
      <c r="F11" s="252"/>
      <c r="G11" s="253"/>
      <c r="H11" s="58" t="s">
        <v>285</v>
      </c>
      <c r="I11" s="59">
        <f>I12+I13</f>
        <v>0</v>
      </c>
      <c r="J11" s="252"/>
      <c r="K11" s="252"/>
      <c r="L11" s="252"/>
      <c r="M11" s="252"/>
      <c r="N11" s="253"/>
    </row>
    <row r="12" ht="36.75" customHeight="1" spans="1:14">
      <c r="A12" s="254" t="s">
        <v>286</v>
      </c>
      <c r="B12" s="59"/>
      <c r="C12" s="252"/>
      <c r="D12" s="252"/>
      <c r="E12" s="252"/>
      <c r="F12" s="252"/>
      <c r="G12" s="253"/>
      <c r="H12" s="60" t="s">
        <v>287</v>
      </c>
      <c r="I12" s="59"/>
      <c r="J12" s="252"/>
      <c r="K12" s="252"/>
      <c r="L12" s="252"/>
      <c r="M12" s="252"/>
      <c r="N12" s="253"/>
    </row>
    <row r="13" ht="36.75" customHeight="1" spans="1:14">
      <c r="A13" s="60" t="s">
        <v>288</v>
      </c>
      <c r="B13" s="59"/>
      <c r="C13" s="252"/>
      <c r="D13" s="252"/>
      <c r="E13" s="252"/>
      <c r="F13" s="252"/>
      <c r="G13" s="253"/>
      <c r="H13" s="60" t="s">
        <v>288</v>
      </c>
      <c r="I13" s="59"/>
      <c r="J13" s="252"/>
      <c r="K13" s="252"/>
      <c r="L13" s="252"/>
      <c r="M13" s="252"/>
      <c r="N13" s="253"/>
    </row>
    <row r="14" ht="36.75" customHeight="1" spans="1:14">
      <c r="A14" s="58" t="s">
        <v>289</v>
      </c>
      <c r="B14" s="59"/>
      <c r="C14" s="252"/>
      <c r="D14" s="252"/>
      <c r="E14" s="252"/>
      <c r="F14" s="252"/>
      <c r="G14" s="253"/>
      <c r="H14" s="58" t="s">
        <v>290</v>
      </c>
      <c r="I14" s="59"/>
      <c r="J14" s="252"/>
      <c r="K14" s="252"/>
      <c r="L14" s="252"/>
      <c r="M14" s="252"/>
      <c r="N14" s="253"/>
    </row>
    <row r="15" ht="36.75" customHeight="1" spans="1:14">
      <c r="A15" s="58" t="s">
        <v>291</v>
      </c>
      <c r="B15" s="59"/>
      <c r="C15" s="252"/>
      <c r="D15" s="252"/>
      <c r="E15" s="252"/>
      <c r="F15" s="252"/>
      <c r="G15" s="253"/>
      <c r="H15" s="58" t="s">
        <v>292</v>
      </c>
      <c r="I15" s="59"/>
      <c r="J15" s="252"/>
      <c r="K15" s="252"/>
      <c r="L15" s="252"/>
      <c r="M15" s="252"/>
      <c r="N15" s="253"/>
    </row>
    <row r="16" ht="36.75" customHeight="1" spans="1:14">
      <c r="A16" s="255"/>
      <c r="B16" s="256"/>
      <c r="C16" s="256"/>
      <c r="D16" s="256"/>
      <c r="E16" s="256"/>
      <c r="F16" s="256"/>
      <c r="G16" s="256"/>
      <c r="H16" s="257" t="s">
        <v>293</v>
      </c>
      <c r="I16" s="256"/>
      <c r="J16" s="256"/>
      <c r="K16" s="256"/>
      <c r="L16" s="256"/>
      <c r="M16" s="256"/>
      <c r="N16" s="256"/>
    </row>
    <row r="17" ht="38.25" customHeight="1" spans="1:13">
      <c r="A17" s="258"/>
      <c r="B17" s="258"/>
      <c r="C17" s="258"/>
      <c r="D17" s="258"/>
      <c r="E17" s="258"/>
      <c r="F17" s="258"/>
      <c r="G17" s="258"/>
      <c r="H17" s="258"/>
      <c r="I17" s="258"/>
      <c r="J17" s="258"/>
      <c r="K17" s="258"/>
      <c r="L17" s="258"/>
      <c r="M17" s="258"/>
    </row>
    <row r="18" ht="13.5" spans="1:13">
      <c r="A18" s="258" t="s">
        <v>294</v>
      </c>
      <c r="B18" s="258"/>
      <c r="C18" s="258"/>
      <c r="D18" s="258"/>
      <c r="E18" s="258"/>
      <c r="F18" s="258"/>
      <c r="G18" s="258"/>
      <c r="H18" s="258"/>
      <c r="I18" s="258"/>
      <c r="J18" s="258"/>
      <c r="K18" s="258"/>
      <c r="L18" s="258"/>
      <c r="M18" s="258"/>
    </row>
    <row r="19" spans="1:13">
      <c r="A19" s="243"/>
      <c r="B19" s="259"/>
      <c r="C19" s="259"/>
      <c r="D19" s="259"/>
      <c r="E19" s="259"/>
      <c r="F19" s="259"/>
      <c r="I19" s="259"/>
      <c r="J19" s="259"/>
      <c r="K19" s="259"/>
      <c r="L19" s="259"/>
      <c r="M19" s="259"/>
    </row>
    <row r="20" spans="1:1">
      <c r="A20" s="243"/>
    </row>
    <row r="21" spans="1:1">
      <c r="A21" s="243"/>
    </row>
    <row r="22" spans="1:1">
      <c r="A22" s="243"/>
    </row>
    <row r="23" spans="1:1">
      <c r="A23" s="243"/>
    </row>
    <row r="24" spans="1:1">
      <c r="A24" s="243"/>
    </row>
    <row r="25" spans="1:1">
      <c r="A25" s="243"/>
    </row>
    <row r="26" spans="1:1">
      <c r="A26" s="243"/>
    </row>
    <row r="27" spans="1:1">
      <c r="A27" s="243"/>
    </row>
    <row r="28" spans="1:1">
      <c r="A28" s="243"/>
    </row>
    <row r="29" spans="1:1">
      <c r="A29" s="243"/>
    </row>
    <row r="30" spans="1:1">
      <c r="A30" s="243"/>
    </row>
    <row r="31" spans="1:1">
      <c r="A31" s="243"/>
    </row>
    <row r="32" spans="1:1">
      <c r="A32" s="243"/>
    </row>
    <row r="33" spans="1:1">
      <c r="A33" s="243"/>
    </row>
    <row r="34" spans="1:1">
      <c r="A34" s="243"/>
    </row>
    <row r="35" spans="1:1">
      <c r="A35" s="243"/>
    </row>
    <row r="36" spans="1:1">
      <c r="A36" s="243"/>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showZeros="0" workbookViewId="0">
      <selection activeCell="J25" sqref="J25"/>
    </sheetView>
  </sheetViews>
  <sheetFormatPr defaultColWidth="9" defaultRowHeight="13.5" outlineLevelCol="3"/>
  <cols>
    <col min="1" max="1" width="33.5" style="229" customWidth="1"/>
    <col min="2" max="2" width="14.5" style="230" customWidth="1"/>
    <col min="3" max="3" width="34.25" style="229" customWidth="1"/>
    <col min="4" max="4" width="14.5" style="230" customWidth="1"/>
    <col min="5" max="16384" width="9" style="229"/>
  </cols>
  <sheetData>
    <row r="1" ht="18" customHeight="1" spans="1:4">
      <c r="A1" s="29" t="s">
        <v>295</v>
      </c>
      <c r="B1" s="29"/>
      <c r="C1" s="29"/>
      <c r="D1" s="29"/>
    </row>
    <row r="2" ht="24" spans="1:4">
      <c r="A2" s="106" t="s">
        <v>296</v>
      </c>
      <c r="B2" s="106"/>
      <c r="C2" s="106"/>
      <c r="D2" s="106"/>
    </row>
    <row r="3" ht="22.5" spans="1:4">
      <c r="A3" s="231"/>
      <c r="B3" s="232"/>
      <c r="C3" s="231"/>
      <c r="D3" s="233" t="s">
        <v>2</v>
      </c>
    </row>
    <row r="4" ht="18.75" spans="1:4">
      <c r="A4" s="234" t="s">
        <v>3</v>
      </c>
      <c r="B4" s="235" t="s">
        <v>215</v>
      </c>
      <c r="C4" s="234" t="s">
        <v>50</v>
      </c>
      <c r="D4" s="235" t="s">
        <v>215</v>
      </c>
    </row>
    <row r="5" ht="18.75" spans="1:4">
      <c r="A5" s="234" t="s">
        <v>51</v>
      </c>
      <c r="B5" s="173">
        <f>B6+B23</f>
        <v>4156.363</v>
      </c>
      <c r="C5" s="236" t="s">
        <v>51</v>
      </c>
      <c r="D5" s="173">
        <f>D6+D23</f>
        <v>4156.36</v>
      </c>
    </row>
    <row r="6" ht="18.75" spans="1:4">
      <c r="A6" s="237" t="s">
        <v>52</v>
      </c>
      <c r="B6" s="173">
        <f>B7+B19</f>
        <v>1000.003</v>
      </c>
      <c r="C6" s="238" t="s">
        <v>53</v>
      </c>
      <c r="D6" s="173">
        <f>SUM(D7:D22)</f>
        <v>4070.79</v>
      </c>
    </row>
    <row r="7" spans="1:4">
      <c r="A7" s="141" t="s">
        <v>54</v>
      </c>
      <c r="B7" s="239">
        <f>SUM(B8:B18)</f>
        <v>900.003</v>
      </c>
      <c r="C7" s="143" t="s">
        <v>55</v>
      </c>
      <c r="D7" s="239">
        <v>1349.94</v>
      </c>
    </row>
    <row r="8" spans="1:4">
      <c r="A8" s="141" t="s">
        <v>56</v>
      </c>
      <c r="B8" s="239">
        <v>602.453</v>
      </c>
      <c r="C8" s="143" t="s">
        <v>57</v>
      </c>
      <c r="D8" s="239">
        <v>10</v>
      </c>
    </row>
    <row r="9" spans="1:4">
      <c r="A9" s="141" t="s">
        <v>58</v>
      </c>
      <c r="B9" s="239">
        <v>92.6</v>
      </c>
      <c r="C9" s="143" t="s">
        <v>59</v>
      </c>
      <c r="D9" s="239">
        <v>139.33</v>
      </c>
    </row>
    <row r="10" spans="1:4">
      <c r="A10" s="141" t="s">
        <v>60</v>
      </c>
      <c r="B10" s="239">
        <v>37.51</v>
      </c>
      <c r="C10" s="143" t="s">
        <v>61</v>
      </c>
      <c r="D10" s="239">
        <v>423.13</v>
      </c>
    </row>
    <row r="11" spans="1:4">
      <c r="A11" s="141" t="s">
        <v>64</v>
      </c>
      <c r="B11" s="239">
        <v>113.64</v>
      </c>
      <c r="C11" s="143" t="s">
        <v>63</v>
      </c>
      <c r="D11" s="239">
        <v>166.85</v>
      </c>
    </row>
    <row r="12" spans="1:4">
      <c r="A12" s="141" t="s">
        <v>66</v>
      </c>
      <c r="B12" s="239">
        <v>5.91</v>
      </c>
      <c r="C12" s="143" t="s">
        <v>65</v>
      </c>
      <c r="D12" s="239">
        <v>0.06</v>
      </c>
    </row>
    <row r="13" spans="1:4">
      <c r="A13" s="141" t="s">
        <v>68</v>
      </c>
      <c r="B13" s="239">
        <v>15.55</v>
      </c>
      <c r="C13" s="143" t="s">
        <v>67</v>
      </c>
      <c r="D13" s="239">
        <v>464.77</v>
      </c>
    </row>
    <row r="14" spans="1:4">
      <c r="A14" s="141" t="s">
        <v>70</v>
      </c>
      <c r="B14" s="239">
        <v>4.46</v>
      </c>
      <c r="C14" s="143" t="s">
        <v>69</v>
      </c>
      <c r="D14" s="239">
        <v>750.41</v>
      </c>
    </row>
    <row r="15" spans="1:4">
      <c r="A15" s="141" t="s">
        <v>72</v>
      </c>
      <c r="B15" s="239">
        <v>5.76</v>
      </c>
      <c r="C15" s="143" t="s">
        <v>71</v>
      </c>
      <c r="D15" s="239">
        <v>33</v>
      </c>
    </row>
    <row r="16" spans="1:4">
      <c r="A16" s="141" t="s">
        <v>74</v>
      </c>
      <c r="B16" s="239">
        <v>5.92</v>
      </c>
      <c r="C16" s="143" t="s">
        <v>297</v>
      </c>
      <c r="D16" s="239">
        <v>115.46</v>
      </c>
    </row>
    <row r="17" spans="1:4">
      <c r="A17" s="141" t="s">
        <v>76</v>
      </c>
      <c r="B17" s="239">
        <v>14.94</v>
      </c>
      <c r="C17" s="143" t="s">
        <v>298</v>
      </c>
      <c r="D17" s="239">
        <v>17.57</v>
      </c>
    </row>
    <row r="18" spans="1:4">
      <c r="A18" s="141" t="s">
        <v>78</v>
      </c>
      <c r="B18" s="239">
        <v>1.26</v>
      </c>
      <c r="C18" s="143" t="s">
        <v>299</v>
      </c>
      <c r="D18" s="239">
        <v>93.1</v>
      </c>
    </row>
    <row r="19" ht="14.25" spans="1:4">
      <c r="A19" s="141" t="s">
        <v>80</v>
      </c>
      <c r="B19" s="173">
        <f>SUM(B20:B22)</f>
        <v>100</v>
      </c>
      <c r="C19" s="143" t="s">
        <v>300</v>
      </c>
      <c r="D19" s="239">
        <v>507.17</v>
      </c>
    </row>
    <row r="20" spans="1:4">
      <c r="A20" s="141" t="s">
        <v>82</v>
      </c>
      <c r="B20" s="239">
        <v>14.92</v>
      </c>
      <c r="C20" s="143"/>
      <c r="D20" s="239"/>
    </row>
    <row r="21" ht="16.15" customHeight="1" spans="1:4">
      <c r="A21" s="240" t="s">
        <v>301</v>
      </c>
      <c r="B21" s="239">
        <v>8.18</v>
      </c>
      <c r="C21" s="143"/>
      <c r="D21" s="239"/>
    </row>
    <row r="22" spans="1:4">
      <c r="A22" s="141" t="s">
        <v>87</v>
      </c>
      <c r="B22" s="239">
        <v>76.9</v>
      </c>
      <c r="C22" s="143"/>
      <c r="D22" s="239"/>
    </row>
    <row r="23" ht="18.75" spans="1:4">
      <c r="A23" s="237" t="s">
        <v>88</v>
      </c>
      <c r="B23" s="173">
        <f>B24+B25+B26</f>
        <v>3156.36</v>
      </c>
      <c r="C23" s="238" t="s">
        <v>89</v>
      </c>
      <c r="D23" s="173">
        <f>D24+D26</f>
        <v>85.57</v>
      </c>
    </row>
    <row r="24" spans="1:4">
      <c r="A24" s="141" t="s">
        <v>90</v>
      </c>
      <c r="B24" s="241">
        <v>2269.9</v>
      </c>
      <c r="C24" s="143" t="s">
        <v>91</v>
      </c>
      <c r="D24" s="239">
        <v>61.6</v>
      </c>
    </row>
    <row r="25" spans="1:4">
      <c r="A25" s="141" t="s">
        <v>302</v>
      </c>
      <c r="B25" s="239">
        <v>23.97</v>
      </c>
      <c r="C25" s="143" t="s">
        <v>303</v>
      </c>
      <c r="D25" s="239"/>
    </row>
    <row r="26" spans="1:4">
      <c r="A26" s="141" t="s">
        <v>94</v>
      </c>
      <c r="B26" s="241">
        <v>862.49</v>
      </c>
      <c r="C26" s="143" t="s">
        <v>304</v>
      </c>
      <c r="D26" s="239">
        <v>23.97</v>
      </c>
    </row>
    <row r="27" ht="53.25" customHeight="1" spans="1:4">
      <c r="A27" s="178" t="s">
        <v>305</v>
      </c>
      <c r="B27" s="178"/>
      <c r="C27" s="178"/>
      <c r="D27" s="178"/>
    </row>
  </sheetData>
  <mergeCells count="3">
    <mergeCell ref="A1:D1"/>
    <mergeCell ref="A2:D2"/>
    <mergeCell ref="A27:D27"/>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100"/>
  <sheetViews>
    <sheetView workbookViewId="0">
      <pane ySplit="4" topLeftCell="A5" activePane="bottomLeft" state="frozen"/>
      <selection/>
      <selection pane="bottomLeft" activeCell="D81" sqref="D81"/>
    </sheetView>
  </sheetViews>
  <sheetFormatPr defaultColWidth="21.5" defaultRowHeight="14.25" outlineLevelCol="1"/>
  <cols>
    <col min="1" max="1" width="51.625" style="216" customWidth="1"/>
    <col min="2" max="2" width="30.625" style="217" customWidth="1"/>
    <col min="3" max="16384" width="21.5" style="218"/>
  </cols>
  <sheetData>
    <row r="1" ht="18" spans="1:2">
      <c r="A1" s="29" t="s">
        <v>306</v>
      </c>
      <c r="B1" s="120"/>
    </row>
    <row r="2" s="215" customFormat="1" ht="24" spans="1:2">
      <c r="A2" s="106" t="s">
        <v>307</v>
      </c>
      <c r="B2" s="121"/>
    </row>
    <row r="3" ht="27" customHeight="1" spans="1:2">
      <c r="A3" s="219" t="s">
        <v>2</v>
      </c>
      <c r="B3" s="220"/>
    </row>
    <row r="4" ht="24" customHeight="1" spans="1:2">
      <c r="A4" s="221" t="s">
        <v>99</v>
      </c>
      <c r="B4" s="222" t="s">
        <v>308</v>
      </c>
    </row>
    <row r="5" ht="25.5" customHeight="1" spans="1:2">
      <c r="A5" s="223" t="s">
        <v>53</v>
      </c>
      <c r="B5" s="224">
        <f>B6+B24+B27+B31+B53+B63+B66+B78+B87+B90+B93+B96+B97</f>
        <v>4070.79</v>
      </c>
    </row>
    <row r="6" ht="20.1" customHeight="1" spans="1:2">
      <c r="A6" s="225" t="s">
        <v>55</v>
      </c>
      <c r="B6" s="226">
        <f>B7+B10+B14+B16+B18+B20+B22</f>
        <v>1349.94</v>
      </c>
    </row>
    <row r="7" ht="20.1" customHeight="1" spans="1:2">
      <c r="A7" s="225" t="s">
        <v>309</v>
      </c>
      <c r="B7" s="226">
        <f>SUM(B8:B9)</f>
        <v>25.31</v>
      </c>
    </row>
    <row r="8" ht="20.1" customHeight="1" spans="1:2">
      <c r="A8" s="225" t="s">
        <v>310</v>
      </c>
      <c r="B8" s="226">
        <v>15.31</v>
      </c>
    </row>
    <row r="9" ht="20.1" customHeight="1" spans="1:2">
      <c r="A9" s="225" t="s">
        <v>311</v>
      </c>
      <c r="B9" s="226">
        <v>10</v>
      </c>
    </row>
    <row r="10" ht="20.1" customHeight="1" spans="1:2">
      <c r="A10" s="225" t="s">
        <v>312</v>
      </c>
      <c r="B10" s="226">
        <f>SUM(B11:B13)</f>
        <v>876.71</v>
      </c>
    </row>
    <row r="11" ht="20.1" customHeight="1" spans="1:2">
      <c r="A11" s="225" t="s">
        <v>310</v>
      </c>
      <c r="B11" s="226">
        <v>372.52</v>
      </c>
    </row>
    <row r="12" ht="20.1" customHeight="1" spans="1:2">
      <c r="A12" s="225" t="s">
        <v>311</v>
      </c>
      <c r="B12" s="226">
        <v>474.19</v>
      </c>
    </row>
    <row r="13" ht="20.1" customHeight="1" spans="1:2">
      <c r="A13" s="225" t="s">
        <v>313</v>
      </c>
      <c r="B13" s="226">
        <v>30</v>
      </c>
    </row>
    <row r="14" ht="13.5" spans="1:2">
      <c r="A14" s="225" t="s">
        <v>314</v>
      </c>
      <c r="B14" s="226">
        <f>SUM(B15:B15)</f>
        <v>180.76</v>
      </c>
    </row>
    <row r="15" ht="13.5" spans="1:2">
      <c r="A15" s="225" t="s">
        <v>310</v>
      </c>
      <c r="B15" s="226">
        <v>180.76</v>
      </c>
    </row>
    <row r="16" ht="13.5" spans="1:2">
      <c r="A16" s="225" t="s">
        <v>315</v>
      </c>
      <c r="B16" s="226">
        <f>SUM(B17:B17)</f>
        <v>14.03</v>
      </c>
    </row>
    <row r="17" ht="13.5" spans="1:2">
      <c r="A17" s="225" t="s">
        <v>310</v>
      </c>
      <c r="B17" s="226">
        <v>14.03</v>
      </c>
    </row>
    <row r="18" ht="13.5" spans="1:2">
      <c r="A18" s="225" t="s">
        <v>316</v>
      </c>
      <c r="B18" s="226">
        <f>SUM(B19:B19)</f>
        <v>25.59</v>
      </c>
    </row>
    <row r="19" ht="13.5" spans="1:2">
      <c r="A19" s="225" t="s">
        <v>317</v>
      </c>
      <c r="B19" s="226">
        <v>25.59</v>
      </c>
    </row>
    <row r="20" ht="13.5" spans="1:2">
      <c r="A20" s="225" t="s">
        <v>318</v>
      </c>
      <c r="B20" s="226">
        <f>B21</f>
        <v>223.94</v>
      </c>
    </row>
    <row r="21" ht="13.5" spans="1:2">
      <c r="A21" s="225" t="s">
        <v>310</v>
      </c>
      <c r="B21" s="226">
        <v>223.94</v>
      </c>
    </row>
    <row r="22" ht="13.5" spans="1:2">
      <c r="A22" s="225" t="s">
        <v>319</v>
      </c>
      <c r="B22" s="226">
        <f>SUM(B23:B23)</f>
        <v>3.6</v>
      </c>
    </row>
    <row r="23" ht="13.5" spans="1:2">
      <c r="A23" s="225" t="s">
        <v>320</v>
      </c>
      <c r="B23" s="226">
        <v>3.6</v>
      </c>
    </row>
    <row r="24" ht="13.5" spans="1:2">
      <c r="A24" s="225" t="s">
        <v>57</v>
      </c>
      <c r="B24" s="226">
        <f>B25</f>
        <v>10</v>
      </c>
    </row>
    <row r="25" ht="13.5" spans="1:2">
      <c r="A25" s="225" t="s">
        <v>321</v>
      </c>
      <c r="B25" s="226">
        <v>10</v>
      </c>
    </row>
    <row r="26" ht="13.5" spans="1:2">
      <c r="A26" s="225" t="s">
        <v>322</v>
      </c>
      <c r="B26" s="226">
        <v>10</v>
      </c>
    </row>
    <row r="27" ht="13.5" spans="1:2">
      <c r="A27" s="225" t="s">
        <v>59</v>
      </c>
      <c r="B27" s="226">
        <f>B28</f>
        <v>139.33</v>
      </c>
    </row>
    <row r="28" ht="13.5" spans="1:2">
      <c r="A28" s="225" t="s">
        <v>323</v>
      </c>
      <c r="B28" s="226">
        <f>SUM(B29:B30)</f>
        <v>139.33</v>
      </c>
    </row>
    <row r="29" ht="13.5" spans="1:2">
      <c r="A29" s="225" t="s">
        <v>324</v>
      </c>
      <c r="B29" s="226">
        <v>40</v>
      </c>
    </row>
    <row r="30" ht="13.5" spans="1:2">
      <c r="A30" s="225" t="s">
        <v>325</v>
      </c>
      <c r="B30" s="226">
        <v>99.33</v>
      </c>
    </row>
    <row r="31" ht="13.5" spans="1:2">
      <c r="A31" s="225" t="s">
        <v>61</v>
      </c>
      <c r="B31" s="226">
        <f>B32+B34+B36+B40+B43+B45+B47+B49+B51</f>
        <v>423.13</v>
      </c>
    </row>
    <row r="32" ht="13.5" spans="1:2">
      <c r="A32" s="225" t="s">
        <v>326</v>
      </c>
      <c r="B32" s="226">
        <f>SUM(B33:B33)</f>
        <v>37.63</v>
      </c>
    </row>
    <row r="33" ht="13.5" spans="1:2">
      <c r="A33" s="225" t="s">
        <v>327</v>
      </c>
      <c r="B33" s="226">
        <v>37.63</v>
      </c>
    </row>
    <row r="34" ht="13.5" spans="1:2">
      <c r="A34" s="225" t="s">
        <v>328</v>
      </c>
      <c r="B34" s="226">
        <f>SUM(B35:B35)</f>
        <v>39.76</v>
      </c>
    </row>
    <row r="35" ht="13.5" spans="1:2">
      <c r="A35" s="225" t="s">
        <v>329</v>
      </c>
      <c r="B35" s="226">
        <v>39.76</v>
      </c>
    </row>
    <row r="36" ht="13.5" spans="1:2">
      <c r="A36" s="225" t="s">
        <v>330</v>
      </c>
      <c r="B36" s="226">
        <f>SUM(B37:B39)</f>
        <v>241.66</v>
      </c>
    </row>
    <row r="37" ht="13.5" spans="1:2">
      <c r="A37" s="225" t="s">
        <v>331</v>
      </c>
      <c r="B37" s="226">
        <v>97.27</v>
      </c>
    </row>
    <row r="38" ht="13.5" spans="1:2">
      <c r="A38" s="225" t="s">
        <v>332</v>
      </c>
      <c r="B38" s="226">
        <v>48.63</v>
      </c>
    </row>
    <row r="39" ht="13.5" spans="1:2">
      <c r="A39" s="225" t="s">
        <v>333</v>
      </c>
      <c r="B39" s="226">
        <v>95.76</v>
      </c>
    </row>
    <row r="40" ht="13.5" spans="1:2">
      <c r="A40" s="225" t="s">
        <v>334</v>
      </c>
      <c r="B40" s="226">
        <f>SUM(B41:B42)</f>
        <v>9.8</v>
      </c>
    </row>
    <row r="41" ht="13.5" spans="1:2">
      <c r="A41" s="225" t="s">
        <v>335</v>
      </c>
      <c r="B41" s="226">
        <v>5</v>
      </c>
    </row>
    <row r="42" ht="13.5" spans="1:2">
      <c r="A42" s="225" t="s">
        <v>336</v>
      </c>
      <c r="B42" s="226">
        <v>4.8</v>
      </c>
    </row>
    <row r="43" ht="13.5" spans="1:2">
      <c r="A43" s="225" t="s">
        <v>337</v>
      </c>
      <c r="B43" s="226">
        <f>SUM(B44:B44)</f>
        <v>43.06</v>
      </c>
    </row>
    <row r="44" ht="13.5" spans="1:2">
      <c r="A44" s="225" t="s">
        <v>338</v>
      </c>
      <c r="B44" s="226">
        <v>43.06</v>
      </c>
    </row>
    <row r="45" ht="13.5" spans="1:2">
      <c r="A45" s="225" t="s">
        <v>339</v>
      </c>
      <c r="B45" s="226">
        <f>SUM(B46)</f>
        <v>0.01</v>
      </c>
    </row>
    <row r="46" ht="13.5" spans="1:2">
      <c r="A46" s="225" t="s">
        <v>340</v>
      </c>
      <c r="B46" s="226">
        <v>0.01</v>
      </c>
    </row>
    <row r="47" ht="13.5" spans="1:2">
      <c r="A47" s="225" t="s">
        <v>341</v>
      </c>
      <c r="B47" s="226">
        <f>SUM(B48)</f>
        <v>4.57</v>
      </c>
    </row>
    <row r="48" ht="13.5" spans="1:2">
      <c r="A48" s="225" t="s">
        <v>342</v>
      </c>
      <c r="B48" s="226">
        <v>4.57</v>
      </c>
    </row>
    <row r="49" ht="13.5" spans="1:2">
      <c r="A49" s="225" t="s">
        <v>343</v>
      </c>
      <c r="B49" s="226">
        <f>SUM(B50:B50)</f>
        <v>40.79</v>
      </c>
    </row>
    <row r="50" ht="13.5" spans="1:2">
      <c r="A50" s="225" t="s">
        <v>344</v>
      </c>
      <c r="B50" s="226">
        <v>40.79</v>
      </c>
    </row>
    <row r="51" ht="13.5" spans="1:2">
      <c r="A51" s="225" t="s">
        <v>345</v>
      </c>
      <c r="B51" s="226">
        <v>5.85</v>
      </c>
    </row>
    <row r="52" ht="13.5" spans="1:2">
      <c r="A52" s="225" t="s">
        <v>346</v>
      </c>
      <c r="B52" s="226">
        <v>5.85</v>
      </c>
    </row>
    <row r="53" ht="13.5" spans="1:2">
      <c r="A53" s="225" t="s">
        <v>63</v>
      </c>
      <c r="B53" s="226">
        <f>B54+B56+B61</f>
        <v>166.85</v>
      </c>
    </row>
    <row r="54" ht="13.5" spans="1:2">
      <c r="A54" s="225" t="s">
        <v>347</v>
      </c>
      <c r="B54" s="226">
        <f>SUM(B55:B55)</f>
        <v>64.91</v>
      </c>
    </row>
    <row r="55" ht="13.5" spans="1:2">
      <c r="A55" s="225" t="s">
        <v>310</v>
      </c>
      <c r="B55" s="226">
        <v>64.91</v>
      </c>
    </row>
    <row r="56" ht="13.5" spans="1:2">
      <c r="A56" s="225" t="s">
        <v>348</v>
      </c>
      <c r="B56" s="226">
        <f>SUM(B57:B60)</f>
        <v>94.69</v>
      </c>
    </row>
    <row r="57" ht="13.5" spans="1:2">
      <c r="A57" s="225" t="s">
        <v>349</v>
      </c>
      <c r="B57" s="226">
        <v>27.32</v>
      </c>
    </row>
    <row r="58" ht="13.5" spans="1:2">
      <c r="A58" s="225" t="s">
        <v>350</v>
      </c>
      <c r="B58" s="226">
        <v>24.35</v>
      </c>
    </row>
    <row r="59" ht="13.5" spans="1:2">
      <c r="A59" s="225" t="s">
        <v>351</v>
      </c>
      <c r="B59" s="226">
        <v>32.08</v>
      </c>
    </row>
    <row r="60" ht="13.5" spans="1:2">
      <c r="A60" s="225" t="s">
        <v>352</v>
      </c>
      <c r="B60" s="226">
        <v>10.94</v>
      </c>
    </row>
    <row r="61" ht="13.5" spans="1:2">
      <c r="A61" s="225" t="s">
        <v>353</v>
      </c>
      <c r="B61" s="226">
        <f>SUM(B62)</f>
        <v>7.25</v>
      </c>
    </row>
    <row r="62" ht="13.5" spans="1:2">
      <c r="A62" s="225" t="s">
        <v>354</v>
      </c>
      <c r="B62" s="226">
        <v>7.25</v>
      </c>
    </row>
    <row r="63" ht="13.5" spans="1:2">
      <c r="A63" s="225" t="s">
        <v>65</v>
      </c>
      <c r="B63" s="226">
        <f>B64</f>
        <v>0.06</v>
      </c>
    </row>
    <row r="64" ht="13.5" spans="1:2">
      <c r="A64" s="225" t="s">
        <v>355</v>
      </c>
      <c r="B64" s="226">
        <f>SUM(B65:B65)</f>
        <v>0.06</v>
      </c>
    </row>
    <row r="65" ht="13.5" spans="1:2">
      <c r="A65" s="225" t="s">
        <v>356</v>
      </c>
      <c r="B65" s="226">
        <v>0.06</v>
      </c>
    </row>
    <row r="66" ht="13.5" spans="1:2">
      <c r="A66" s="225" t="s">
        <v>357</v>
      </c>
      <c r="B66" s="226">
        <f>B67+B70+B72+B74+B76</f>
        <v>464.77</v>
      </c>
    </row>
    <row r="67" ht="13.5" spans="1:2">
      <c r="A67" s="225" t="s">
        <v>358</v>
      </c>
      <c r="B67" s="226">
        <f>B68+B69</f>
        <v>69.26</v>
      </c>
    </row>
    <row r="68" ht="13.5" spans="1:2">
      <c r="A68" s="225" t="s">
        <v>310</v>
      </c>
      <c r="B68" s="226">
        <v>41.09</v>
      </c>
    </row>
    <row r="69" ht="13.5" spans="1:2">
      <c r="A69" s="225" t="s">
        <v>359</v>
      </c>
      <c r="B69" s="226">
        <v>28.17</v>
      </c>
    </row>
    <row r="70" ht="13.5" spans="1:2">
      <c r="A70" s="225" t="s">
        <v>360</v>
      </c>
      <c r="B70" s="226">
        <f>SUM(B71)</f>
        <v>25.35</v>
      </c>
    </row>
    <row r="71" ht="13.5" spans="1:2">
      <c r="A71" s="225" t="s">
        <v>361</v>
      </c>
      <c r="B71" s="226">
        <v>25.35</v>
      </c>
    </row>
    <row r="72" ht="13.5" spans="1:2">
      <c r="A72" s="225" t="s">
        <v>362</v>
      </c>
      <c r="B72" s="226">
        <f>SUM(B73)</f>
        <v>203</v>
      </c>
    </row>
    <row r="73" ht="13.5" spans="1:2">
      <c r="A73" s="225" t="s">
        <v>363</v>
      </c>
      <c r="B73" s="226">
        <v>203</v>
      </c>
    </row>
    <row r="74" ht="13.5" spans="1:2">
      <c r="A74" s="225" t="s">
        <v>364</v>
      </c>
      <c r="B74" s="226">
        <f>SUM(B75)</f>
        <v>60.72</v>
      </c>
    </row>
    <row r="75" ht="13.5" spans="1:2">
      <c r="A75" s="225" t="s">
        <v>160</v>
      </c>
      <c r="B75" s="226">
        <v>60.72</v>
      </c>
    </row>
    <row r="76" ht="13.5" spans="1:2">
      <c r="A76" s="225" t="s">
        <v>365</v>
      </c>
      <c r="B76" s="226">
        <f>SUM(B77)</f>
        <v>106.44</v>
      </c>
    </row>
    <row r="77" ht="13.5" spans="1:2">
      <c r="A77" s="225" t="s">
        <v>162</v>
      </c>
      <c r="B77" s="226">
        <v>106.44</v>
      </c>
    </row>
    <row r="78" ht="13.5" spans="1:2">
      <c r="A78" s="225" t="s">
        <v>366</v>
      </c>
      <c r="B78" s="226">
        <f>B79+B81+B84</f>
        <v>750.41</v>
      </c>
    </row>
    <row r="79" ht="13.5" spans="1:2">
      <c r="A79" s="225" t="s">
        <v>367</v>
      </c>
      <c r="B79" s="226">
        <f>SUM(B80:B80)</f>
        <v>281.74</v>
      </c>
    </row>
    <row r="80" ht="13.5" spans="1:2">
      <c r="A80" s="225" t="s">
        <v>344</v>
      </c>
      <c r="B80" s="226">
        <v>281.74</v>
      </c>
    </row>
    <row r="81" ht="13.5" spans="1:2">
      <c r="A81" s="225" t="s">
        <v>368</v>
      </c>
      <c r="B81" s="226">
        <f>SUM(B82:B83)</f>
        <v>25</v>
      </c>
    </row>
    <row r="82" ht="13.5" spans="1:2">
      <c r="A82" s="225" t="s">
        <v>369</v>
      </c>
      <c r="B82" s="226">
        <v>10</v>
      </c>
    </row>
    <row r="83" ht="13.5" spans="1:2">
      <c r="A83" s="225" t="s">
        <v>370</v>
      </c>
      <c r="B83" s="226">
        <v>15</v>
      </c>
    </row>
    <row r="84" ht="13.5" spans="1:2">
      <c r="A84" s="225" t="s">
        <v>371</v>
      </c>
      <c r="B84" s="226">
        <f>SUM(B85:B86)</f>
        <v>443.67</v>
      </c>
    </row>
    <row r="85" ht="13.5" spans="1:2">
      <c r="A85" s="225" t="s">
        <v>372</v>
      </c>
      <c r="B85" s="226">
        <v>66.69</v>
      </c>
    </row>
    <row r="86" ht="13.5" spans="1:2">
      <c r="A86" s="225" t="s">
        <v>373</v>
      </c>
      <c r="B86" s="226">
        <v>376.98</v>
      </c>
    </row>
    <row r="87" ht="13.5" spans="1:2">
      <c r="A87" s="225" t="s">
        <v>374</v>
      </c>
      <c r="B87" s="226">
        <f>SUM(B88)</f>
        <v>33</v>
      </c>
    </row>
    <row r="88" ht="13.5" spans="1:2">
      <c r="A88" s="225" t="s">
        <v>375</v>
      </c>
      <c r="B88" s="226">
        <f>SUM(B89:B89)</f>
        <v>33</v>
      </c>
    </row>
    <row r="89" ht="13.5" spans="1:2">
      <c r="A89" s="225" t="s">
        <v>376</v>
      </c>
      <c r="B89" s="226">
        <v>33</v>
      </c>
    </row>
    <row r="90" ht="13.5" spans="1:2">
      <c r="A90" s="225" t="s">
        <v>377</v>
      </c>
      <c r="B90" s="226">
        <f>B91</f>
        <v>115.46</v>
      </c>
    </row>
    <row r="91" ht="13.5" spans="1:2">
      <c r="A91" s="225" t="s">
        <v>378</v>
      </c>
      <c r="B91" s="226">
        <f>B92</f>
        <v>115.46</v>
      </c>
    </row>
    <row r="92" ht="13.5" spans="1:2">
      <c r="A92" s="225" t="s">
        <v>379</v>
      </c>
      <c r="B92" s="226">
        <v>115.46</v>
      </c>
    </row>
    <row r="93" ht="13.5" spans="1:2">
      <c r="A93" s="225" t="s">
        <v>380</v>
      </c>
      <c r="B93" s="226">
        <f>B94</f>
        <v>17.57</v>
      </c>
    </row>
    <row r="94" ht="13.5" spans="1:2">
      <c r="A94" s="225" t="s">
        <v>381</v>
      </c>
      <c r="B94" s="226">
        <f>SUM(B95:B95)</f>
        <v>17.57</v>
      </c>
    </row>
    <row r="95" ht="13.5" spans="1:2">
      <c r="A95" s="225" t="s">
        <v>310</v>
      </c>
      <c r="B95" s="226">
        <v>17.57</v>
      </c>
    </row>
    <row r="96" ht="13.5" spans="1:2">
      <c r="A96" s="225" t="s">
        <v>382</v>
      </c>
      <c r="B96" s="226">
        <v>93.1</v>
      </c>
    </row>
    <row r="97" ht="13.5" spans="1:2">
      <c r="A97" s="225" t="s">
        <v>383</v>
      </c>
      <c r="B97" s="226">
        <f>B98</f>
        <v>507.17</v>
      </c>
    </row>
    <row r="98" ht="13.5" spans="1:2">
      <c r="A98" s="225" t="s">
        <v>384</v>
      </c>
      <c r="B98" s="226">
        <f>SUM(B99)</f>
        <v>507.17</v>
      </c>
    </row>
    <row r="99" ht="13.5" spans="1:2">
      <c r="A99" s="225" t="s">
        <v>385</v>
      </c>
      <c r="B99" s="226">
        <v>507.17</v>
      </c>
    </row>
    <row r="100" ht="47.45" customHeight="1" spans="1:2">
      <c r="A100" s="227" t="s">
        <v>386</v>
      </c>
      <c r="B100" s="228"/>
    </row>
  </sheetData>
  <mergeCells count="4">
    <mergeCell ref="A1:B1"/>
    <mergeCell ref="A2:B2"/>
    <mergeCell ref="A3:B3"/>
    <mergeCell ref="A100:B100"/>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1"/>
  <sheetViews>
    <sheetView showZeros="0" workbookViewId="0">
      <selection activeCell="F19" sqref="F19"/>
    </sheetView>
  </sheetViews>
  <sheetFormatPr defaultColWidth="9" defaultRowHeight="12.75" outlineLevelCol="3"/>
  <cols>
    <col min="1" max="1" width="37" style="197" customWidth="1"/>
    <col min="2" max="4" width="18.125" style="198" customWidth="1"/>
    <col min="5" max="5" width="16.5" style="197" customWidth="1"/>
    <col min="6" max="16384" width="9" style="197"/>
  </cols>
  <sheetData>
    <row r="1" ht="20.25" customHeight="1" spans="1:4">
      <c r="A1" s="29" t="s">
        <v>387</v>
      </c>
      <c r="B1" s="120"/>
      <c r="C1" s="120"/>
      <c r="D1" s="120"/>
    </row>
    <row r="2" ht="29.25" customHeight="1" spans="1:4">
      <c r="A2" s="106" t="s">
        <v>307</v>
      </c>
      <c r="B2" s="121"/>
      <c r="C2" s="121"/>
      <c r="D2" s="121"/>
    </row>
    <row r="3" ht="18" customHeight="1" spans="1:4">
      <c r="A3" s="199" t="s">
        <v>388</v>
      </c>
      <c r="B3" s="200"/>
      <c r="C3" s="200"/>
      <c r="D3" s="200"/>
    </row>
    <row r="4" ht="21" customHeight="1" spans="1:4">
      <c r="A4" s="201"/>
      <c r="B4" s="202"/>
      <c r="C4" s="202"/>
      <c r="D4" s="203" t="s">
        <v>2</v>
      </c>
    </row>
    <row r="5" s="196" customFormat="1" ht="24" customHeight="1" spans="1:4">
      <c r="A5" s="204" t="s">
        <v>389</v>
      </c>
      <c r="B5" s="205" t="s">
        <v>390</v>
      </c>
      <c r="C5" s="205"/>
      <c r="D5" s="205"/>
    </row>
    <row r="6" s="196" customFormat="1" ht="24" customHeight="1" spans="1:4">
      <c r="A6" s="204"/>
      <c r="B6" s="205" t="s">
        <v>391</v>
      </c>
      <c r="C6" s="205" t="s">
        <v>392</v>
      </c>
      <c r="D6" s="205" t="s">
        <v>393</v>
      </c>
    </row>
    <row r="7" ht="24" customHeight="1" spans="1:4">
      <c r="A7" s="204" t="s">
        <v>53</v>
      </c>
      <c r="B7" s="206">
        <f>SUM(B8:B20)</f>
        <v>4070.79</v>
      </c>
      <c r="C7" s="206">
        <f>SUM(C8:C20)</f>
        <v>1831.2</v>
      </c>
      <c r="D7" s="206">
        <f>SUM(D8:D20)</f>
        <v>2239.59</v>
      </c>
    </row>
    <row r="8" ht="20.1" customHeight="1" spans="1:4">
      <c r="A8" s="207" t="s">
        <v>29</v>
      </c>
      <c r="B8" s="208">
        <f t="shared" ref="B8:B20" si="0">C8+D8</f>
        <v>1349.94</v>
      </c>
      <c r="C8" s="208">
        <v>742.81</v>
      </c>
      <c r="D8" s="208">
        <v>607.13</v>
      </c>
    </row>
    <row r="9" ht="20.1" customHeight="1" spans="1:4">
      <c r="A9" s="207" t="s">
        <v>394</v>
      </c>
      <c r="B9" s="208">
        <f t="shared" si="0"/>
        <v>10</v>
      </c>
      <c r="C9" s="209"/>
      <c r="D9" s="208">
        <v>10</v>
      </c>
    </row>
    <row r="10" ht="20.1" customHeight="1" spans="1:4">
      <c r="A10" s="210" t="s">
        <v>30</v>
      </c>
      <c r="B10" s="208">
        <f t="shared" si="0"/>
        <v>139.33</v>
      </c>
      <c r="C10" s="211">
        <v>99.33</v>
      </c>
      <c r="D10" s="211">
        <v>40</v>
      </c>
    </row>
    <row r="11" ht="20.1" customHeight="1" spans="1:4">
      <c r="A11" s="210" t="s">
        <v>31</v>
      </c>
      <c r="B11" s="208">
        <f t="shared" si="0"/>
        <v>423.13</v>
      </c>
      <c r="C11" s="211">
        <v>320.08</v>
      </c>
      <c r="D11" s="211">
        <v>103.05</v>
      </c>
    </row>
    <row r="12" ht="20.1" customHeight="1" spans="1:4">
      <c r="A12" s="210" t="s">
        <v>32</v>
      </c>
      <c r="B12" s="208">
        <f t="shared" si="0"/>
        <v>166.85</v>
      </c>
      <c r="C12" s="211">
        <v>159.6</v>
      </c>
      <c r="D12" s="211">
        <v>7.25</v>
      </c>
    </row>
    <row r="13" ht="20.1" customHeight="1" spans="1:4">
      <c r="A13" s="210" t="s">
        <v>33</v>
      </c>
      <c r="B13" s="208">
        <f t="shared" si="0"/>
        <v>0.06</v>
      </c>
      <c r="C13" s="211"/>
      <c r="D13" s="211">
        <v>0.06</v>
      </c>
    </row>
    <row r="14" ht="20.1" customHeight="1" spans="1:4">
      <c r="A14" s="210" t="s">
        <v>34</v>
      </c>
      <c r="B14" s="208">
        <f t="shared" si="0"/>
        <v>464.77</v>
      </c>
      <c r="C14" s="211">
        <v>94.61</v>
      </c>
      <c r="D14" s="211">
        <v>370.16</v>
      </c>
    </row>
    <row r="15" ht="20.1" customHeight="1" spans="1:4">
      <c r="A15" s="210" t="s">
        <v>35</v>
      </c>
      <c r="B15" s="208">
        <f t="shared" si="0"/>
        <v>750.41</v>
      </c>
      <c r="C15" s="211">
        <v>281.74</v>
      </c>
      <c r="D15" s="211">
        <v>468.67</v>
      </c>
    </row>
    <row r="16" ht="20.1" customHeight="1" spans="1:4">
      <c r="A16" s="210" t="s">
        <v>36</v>
      </c>
      <c r="B16" s="208">
        <f t="shared" si="0"/>
        <v>33</v>
      </c>
      <c r="C16" s="211"/>
      <c r="D16" s="211">
        <v>33</v>
      </c>
    </row>
    <row r="17" ht="20.1" customHeight="1" spans="1:4">
      <c r="A17" s="210" t="s">
        <v>38</v>
      </c>
      <c r="B17" s="208">
        <f t="shared" si="0"/>
        <v>115.46</v>
      </c>
      <c r="C17" s="211">
        <v>115.46</v>
      </c>
      <c r="D17" s="211"/>
    </row>
    <row r="18" ht="20.1" customHeight="1" spans="1:4">
      <c r="A18" s="210" t="s">
        <v>39</v>
      </c>
      <c r="B18" s="208">
        <f t="shared" si="0"/>
        <v>17.57</v>
      </c>
      <c r="C18" s="211">
        <v>17.57</v>
      </c>
      <c r="D18" s="211"/>
    </row>
    <row r="19" ht="20.1" customHeight="1" spans="1:4">
      <c r="A19" s="210" t="s">
        <v>395</v>
      </c>
      <c r="B19" s="208">
        <f t="shared" si="0"/>
        <v>93.1</v>
      </c>
      <c r="C19" s="212"/>
      <c r="D19" s="211">
        <v>93.1</v>
      </c>
    </row>
    <row r="20" ht="20.1" customHeight="1" spans="1:4">
      <c r="A20" s="210" t="s">
        <v>396</v>
      </c>
      <c r="B20" s="208">
        <f t="shared" si="0"/>
        <v>507.17</v>
      </c>
      <c r="C20" s="211"/>
      <c r="D20" s="211">
        <v>507.17</v>
      </c>
    </row>
    <row r="21" ht="52.5" customHeight="1" spans="1:4">
      <c r="A21" s="213" t="s">
        <v>397</v>
      </c>
      <c r="B21" s="214"/>
      <c r="C21" s="214"/>
      <c r="D21" s="214"/>
    </row>
  </sheetData>
  <mergeCells count="7">
    <mergeCell ref="A1:D1"/>
    <mergeCell ref="A2:D2"/>
    <mergeCell ref="A3:D3"/>
    <mergeCell ref="A4:C4"/>
    <mergeCell ref="B5:D5"/>
    <mergeCell ref="A21:D21"/>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26"/>
  <sheetViews>
    <sheetView workbookViewId="0">
      <selection activeCell="D11" sqref="D11"/>
    </sheetView>
  </sheetViews>
  <sheetFormatPr defaultColWidth="21.5" defaultRowHeight="21.95" customHeight="1" outlineLevelCol="1"/>
  <cols>
    <col min="1" max="1" width="52.25" style="181" customWidth="1"/>
    <col min="2" max="2" width="32.5" style="182" customWidth="1"/>
    <col min="3" max="16384" width="21.5" style="181"/>
  </cols>
  <sheetData>
    <row r="1" ht="23.25" customHeight="1" spans="1:2">
      <c r="A1" s="29" t="s">
        <v>398</v>
      </c>
      <c r="B1" s="120"/>
    </row>
    <row r="2" s="180" customFormat="1" ht="30.75" customHeight="1" spans="1:2">
      <c r="A2" s="106" t="s">
        <v>399</v>
      </c>
      <c r="B2" s="121"/>
    </row>
    <row r="3" s="180" customFormat="1" ht="21" customHeight="1" spans="1:2">
      <c r="A3" s="183" t="s">
        <v>400</v>
      </c>
      <c r="B3" s="184"/>
    </row>
    <row r="4" customHeight="1" spans="1:2">
      <c r="A4" s="185"/>
      <c r="B4" s="186" t="s">
        <v>2</v>
      </c>
    </row>
    <row r="5" ht="24" customHeight="1" spans="1:2">
      <c r="A5" s="187" t="s">
        <v>401</v>
      </c>
      <c r="B5" s="188" t="s">
        <v>402</v>
      </c>
    </row>
    <row r="6" ht="24" customHeight="1" spans="1:2">
      <c r="A6" s="189" t="s">
        <v>403</v>
      </c>
      <c r="B6" s="190">
        <f>B7+B12+B20+B23</f>
        <v>1831.2</v>
      </c>
    </row>
    <row r="7" ht="20.1" customHeight="1" spans="1:2">
      <c r="A7" s="191" t="s">
        <v>404</v>
      </c>
      <c r="B7" s="192">
        <f>SUM(B8:B11)</f>
        <v>1042.89</v>
      </c>
    </row>
    <row r="8" ht="20.1" customHeight="1" spans="1:2">
      <c r="A8" s="193" t="s">
        <v>405</v>
      </c>
      <c r="B8" s="192">
        <v>400.48</v>
      </c>
    </row>
    <row r="9" ht="20.1" customHeight="1" spans="1:2">
      <c r="A9" s="193" t="s">
        <v>406</v>
      </c>
      <c r="B9" s="192">
        <v>248.59</v>
      </c>
    </row>
    <row r="10" ht="20.1" customHeight="1" spans="1:2">
      <c r="A10" s="193" t="s">
        <v>379</v>
      </c>
      <c r="B10" s="192">
        <v>115.46</v>
      </c>
    </row>
    <row r="11" ht="20.1" customHeight="1" spans="1:2">
      <c r="A11" s="193" t="s">
        <v>407</v>
      </c>
      <c r="B11" s="192">
        <v>278.36</v>
      </c>
    </row>
    <row r="12" ht="20.1" customHeight="1" spans="1:2">
      <c r="A12" s="191" t="s">
        <v>408</v>
      </c>
      <c r="B12" s="192">
        <f>SUM(B13:B19)</f>
        <v>339.23</v>
      </c>
    </row>
    <row r="13" ht="20.1" customHeight="1" spans="1:2">
      <c r="A13" s="193" t="s">
        <v>409</v>
      </c>
      <c r="B13" s="192">
        <v>264.04</v>
      </c>
    </row>
    <row r="14" ht="20.1" customHeight="1" spans="1:2">
      <c r="A14" s="193" t="s">
        <v>410</v>
      </c>
      <c r="B14" s="192">
        <v>3</v>
      </c>
    </row>
    <row r="15" ht="20.1" customHeight="1" spans="1:2">
      <c r="A15" s="193" t="s">
        <v>411</v>
      </c>
      <c r="B15" s="192">
        <v>11.53</v>
      </c>
    </row>
    <row r="16" ht="20.1" customHeight="1" spans="1:2">
      <c r="A16" s="193" t="s">
        <v>412</v>
      </c>
      <c r="B16" s="192">
        <v>5</v>
      </c>
    </row>
    <row r="17" ht="20.1" customHeight="1" spans="1:2">
      <c r="A17" s="193" t="s">
        <v>413</v>
      </c>
      <c r="B17" s="192">
        <v>11</v>
      </c>
    </row>
    <row r="18" ht="20.1" customHeight="1" spans="1:2">
      <c r="A18" s="193" t="s">
        <v>414</v>
      </c>
      <c r="B18" s="192">
        <v>5</v>
      </c>
    </row>
    <row r="19" ht="20.1" customHeight="1" spans="1:2">
      <c r="A19" s="193" t="s">
        <v>415</v>
      </c>
      <c r="B19" s="192">
        <v>39.66</v>
      </c>
    </row>
    <row r="20" ht="20.1" customHeight="1" spans="1:2">
      <c r="A20" s="191" t="s">
        <v>416</v>
      </c>
      <c r="B20" s="192">
        <f>SUM(B21:B22)</f>
        <v>346.84</v>
      </c>
    </row>
    <row r="21" ht="20.1" customHeight="1" spans="1:2">
      <c r="A21" s="193" t="s">
        <v>417</v>
      </c>
      <c r="B21" s="192">
        <v>297.5</v>
      </c>
    </row>
    <row r="22" ht="20.1" customHeight="1" spans="1:2">
      <c r="A22" s="193" t="s">
        <v>418</v>
      </c>
      <c r="B22" s="192">
        <v>49.34</v>
      </c>
    </row>
    <row r="23" ht="20.1" customHeight="1" spans="1:2">
      <c r="A23" s="193" t="s">
        <v>419</v>
      </c>
      <c r="B23" s="192">
        <f>SUM(B24:B25)</f>
        <v>102.24</v>
      </c>
    </row>
    <row r="24" ht="20.1" customHeight="1" spans="1:2">
      <c r="A24" s="193" t="s">
        <v>420</v>
      </c>
      <c r="B24" s="192">
        <v>6.48</v>
      </c>
    </row>
    <row r="25" ht="20.1" customHeight="1" spans="1:2">
      <c r="A25" s="193" t="s">
        <v>421</v>
      </c>
      <c r="B25" s="192">
        <v>95.76</v>
      </c>
    </row>
    <row r="26" ht="46.15" customHeight="1" spans="1:2">
      <c r="A26" s="194" t="s">
        <v>422</v>
      </c>
      <c r="B26" s="195"/>
    </row>
  </sheetData>
  <mergeCells count="4">
    <mergeCell ref="A1:B1"/>
    <mergeCell ref="A2:B2"/>
    <mergeCell ref="A3:B3"/>
    <mergeCell ref="A26:B26"/>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43"/>
  <sheetViews>
    <sheetView showZeros="0" workbookViewId="0">
      <selection activeCell="C17" sqref="C17"/>
    </sheetView>
  </sheetViews>
  <sheetFormatPr defaultColWidth="9" defaultRowHeight="14.25" outlineLevelCol="4"/>
  <cols>
    <col min="1" max="1" width="44.375" style="169" customWidth="1"/>
    <col min="2" max="2" width="14.875" style="169" customWidth="1"/>
    <col min="3" max="3" width="37.375" style="170" customWidth="1"/>
    <col min="4" max="4" width="15.625" style="170" customWidth="1"/>
    <col min="5" max="5" width="9" style="170"/>
    <col min="6" max="6" width="24.75" style="170" customWidth="1"/>
    <col min="7" max="16384" width="9" style="170"/>
  </cols>
  <sheetData>
    <row r="1" ht="20.25" customHeight="1" spans="1:4">
      <c r="A1" s="29" t="s">
        <v>423</v>
      </c>
      <c r="B1" s="29"/>
      <c r="C1" s="29"/>
      <c r="D1" s="29"/>
    </row>
    <row r="2" ht="24" spans="1:4">
      <c r="A2" s="106" t="s">
        <v>424</v>
      </c>
      <c r="B2" s="106"/>
      <c r="C2" s="106"/>
      <c r="D2" s="106"/>
    </row>
    <row r="3" ht="20.25" customHeight="1" spans="1:4">
      <c r="A3" s="107"/>
      <c r="B3" s="107"/>
      <c r="D3" s="171" t="s">
        <v>2</v>
      </c>
    </row>
    <row r="4" ht="24" customHeight="1" spans="1:4">
      <c r="A4" s="172" t="s">
        <v>192</v>
      </c>
      <c r="B4" s="172" t="s">
        <v>215</v>
      </c>
      <c r="C4" s="172" t="s">
        <v>99</v>
      </c>
      <c r="D4" s="172" t="s">
        <v>215</v>
      </c>
    </row>
    <row r="5" ht="20.1" customHeight="1" spans="1:4">
      <c r="A5" s="162" t="s">
        <v>193</v>
      </c>
      <c r="B5" s="173">
        <f>B6</f>
        <v>2269.9</v>
      </c>
      <c r="C5" s="174" t="s">
        <v>194</v>
      </c>
      <c r="D5" s="173"/>
    </row>
    <row r="6" ht="20.1" customHeight="1" spans="1:4">
      <c r="A6" s="63" t="s">
        <v>195</v>
      </c>
      <c r="B6" s="173">
        <f>SUM(B7:B8)</f>
        <v>2269.9</v>
      </c>
      <c r="C6" s="175" t="s">
        <v>196</v>
      </c>
      <c r="D6" s="173"/>
    </row>
    <row r="7" ht="20.1" customHeight="1" spans="1:4">
      <c r="A7" s="63" t="s">
        <v>425</v>
      </c>
      <c r="B7" s="173">
        <v>1697</v>
      </c>
      <c r="C7" s="175"/>
      <c r="D7" s="173"/>
    </row>
    <row r="8" ht="20.1" customHeight="1" spans="1:4">
      <c r="A8" s="63" t="s">
        <v>426</v>
      </c>
      <c r="B8" s="175">
        <v>572.9</v>
      </c>
      <c r="C8" s="176"/>
      <c r="D8" s="177"/>
    </row>
    <row r="9" ht="45.75" customHeight="1" spans="1:5">
      <c r="A9" s="178" t="s">
        <v>427</v>
      </c>
      <c r="B9" s="178"/>
      <c r="C9" s="178"/>
      <c r="D9" s="178"/>
      <c r="E9" s="179"/>
    </row>
    <row r="10" ht="20.1" customHeight="1" spans="1:2">
      <c r="A10" s="170"/>
      <c r="B10" s="170"/>
    </row>
    <row r="11" ht="20.1" customHeight="1" spans="1:2">
      <c r="A11" s="170"/>
      <c r="B11" s="170"/>
    </row>
    <row r="12" ht="20.1" customHeight="1" spans="1:2">
      <c r="A12" s="170"/>
      <c r="B12" s="170"/>
    </row>
    <row r="13" ht="20.1" customHeight="1" spans="1:2">
      <c r="A13" s="170"/>
      <c r="B13" s="170"/>
    </row>
    <row r="14" ht="20.1" customHeight="1" spans="1:2">
      <c r="A14" s="170"/>
      <c r="B14" s="170"/>
    </row>
    <row r="15" ht="20.1" customHeight="1" spans="1:2">
      <c r="A15" s="170"/>
      <c r="B15" s="170"/>
    </row>
    <row r="16" ht="20.1" customHeight="1" spans="1:2">
      <c r="A16" s="170"/>
      <c r="B16" s="170"/>
    </row>
    <row r="17" ht="20.1" customHeight="1" spans="1:2">
      <c r="A17" s="170"/>
      <c r="B17" s="170"/>
    </row>
    <row r="18" ht="20.1" customHeight="1" spans="1:2">
      <c r="A18" s="170"/>
      <c r="B18" s="170"/>
    </row>
    <row r="19" ht="20.1" customHeight="1" spans="1:2">
      <c r="A19" s="170"/>
      <c r="B19" s="170"/>
    </row>
    <row r="20" ht="20.1" customHeight="1" spans="1:2">
      <c r="A20" s="170"/>
      <c r="B20" s="170"/>
    </row>
    <row r="21" ht="20.1" customHeight="1" spans="1:2">
      <c r="A21" s="170"/>
      <c r="B21" s="170"/>
    </row>
    <row r="22" ht="20.1" customHeight="1" spans="1:2">
      <c r="A22" s="170"/>
      <c r="B22" s="170"/>
    </row>
    <row r="23" ht="20.1" customHeight="1" spans="1:2">
      <c r="A23" s="170"/>
      <c r="B23" s="170"/>
    </row>
    <row r="24" ht="20.1" customHeight="1" spans="1:2">
      <c r="A24" s="170"/>
      <c r="B24" s="170"/>
    </row>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sheetData>
  <mergeCells count="4">
    <mergeCell ref="A1:D1"/>
    <mergeCell ref="A2:D2"/>
    <mergeCell ref="A3:B3"/>
    <mergeCell ref="A9:D9"/>
  </mergeCells>
  <printOptions horizontalCentered="1"/>
  <pageMargins left="0.236220472440945" right="0.236220472440945" top="0.511811023622047" bottom="0.47244094488189"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32"/>
  <sheetViews>
    <sheetView workbookViewId="0">
      <selection activeCell="G18" sqref="G18"/>
    </sheetView>
  </sheetViews>
  <sheetFormatPr defaultColWidth="9" defaultRowHeight="13.5" outlineLevelCol="4"/>
  <cols>
    <col min="1" max="1" width="50.625" style="157" customWidth="1"/>
    <col min="2" max="2" width="38.25" style="157" customWidth="1"/>
    <col min="3" max="3" width="14.5" style="157" customWidth="1"/>
    <col min="4" max="16384" width="9" style="157"/>
  </cols>
  <sheetData>
    <row r="1" ht="18" spans="1:2">
      <c r="A1" s="29" t="s">
        <v>428</v>
      </c>
      <c r="B1" s="29"/>
    </row>
    <row r="2" ht="25.5" customHeight="1" spans="1:2">
      <c r="A2" s="106" t="s">
        <v>429</v>
      </c>
      <c r="B2" s="106"/>
    </row>
    <row r="3" ht="20.25" customHeight="1" spans="1:2">
      <c r="A3" s="146" t="s">
        <v>430</v>
      </c>
      <c r="B3" s="146"/>
    </row>
    <row r="4" ht="20.1" customHeight="1" spans="1:2">
      <c r="A4" s="147"/>
      <c r="B4" s="148" t="s">
        <v>2</v>
      </c>
    </row>
    <row r="5" ht="37.5" customHeight="1" spans="1:2">
      <c r="A5" s="158" t="s">
        <v>50</v>
      </c>
      <c r="B5" s="159" t="s">
        <v>215</v>
      </c>
    </row>
    <row r="6" ht="25.5" customHeight="1" spans="1:2">
      <c r="A6" s="160"/>
      <c r="B6" s="161"/>
    </row>
    <row r="7" s="156" customFormat="1" ht="20.1" customHeight="1" spans="1:2">
      <c r="A7" s="162" t="s">
        <v>216</v>
      </c>
      <c r="B7" s="163">
        <f>SUM(B8:B31)</f>
        <v>0</v>
      </c>
    </row>
    <row r="8" s="156" customFormat="1" ht="15.75" customHeight="1" spans="1:2">
      <c r="A8" s="164"/>
      <c r="B8" s="165"/>
    </row>
    <row r="9" s="156" customFormat="1" ht="15.75" customHeight="1" spans="1:2">
      <c r="A9" s="164"/>
      <c r="B9" s="165"/>
    </row>
    <row r="10" s="156" customFormat="1" ht="15.75" customHeight="1" spans="1:2">
      <c r="A10" s="164"/>
      <c r="B10" s="165"/>
    </row>
    <row r="11" ht="15.75" customHeight="1" spans="1:5">
      <c r="A11" s="164"/>
      <c r="B11" s="165"/>
      <c r="E11" s="156"/>
    </row>
    <row r="12" ht="15.75" customHeight="1" spans="1:5">
      <c r="A12" s="164"/>
      <c r="B12" s="165"/>
      <c r="E12" s="156"/>
    </row>
    <row r="13" ht="15.75" customHeight="1" spans="1:5">
      <c r="A13" s="164"/>
      <c r="B13" s="165"/>
      <c r="E13" s="156"/>
    </row>
    <row r="14" ht="15.75" customHeight="1" spans="1:5">
      <c r="A14" s="164"/>
      <c r="B14" s="165"/>
      <c r="E14" s="156"/>
    </row>
    <row r="15" ht="15.75" customHeight="1" spans="1:5">
      <c r="A15" s="164"/>
      <c r="B15" s="165"/>
      <c r="E15" s="156"/>
    </row>
    <row r="16" ht="15.75" customHeight="1" spans="1:5">
      <c r="A16" s="164"/>
      <c r="B16" s="165"/>
      <c r="E16" s="156"/>
    </row>
    <row r="17" ht="15.75" customHeight="1" spans="1:5">
      <c r="A17" s="164"/>
      <c r="B17" s="165"/>
      <c r="E17" s="156"/>
    </row>
    <row r="18" ht="15.75" customHeight="1" spans="1:5">
      <c r="A18" s="164"/>
      <c r="B18" s="165"/>
      <c r="E18" s="156"/>
    </row>
    <row r="19" ht="15.75" customHeight="1" spans="1:5">
      <c r="A19" s="164"/>
      <c r="B19" s="165"/>
      <c r="E19" s="156"/>
    </row>
    <row r="20" ht="15.75" customHeight="1" spans="1:5">
      <c r="A20" s="164"/>
      <c r="B20" s="165"/>
      <c r="E20" s="156"/>
    </row>
    <row r="21" ht="15.75" customHeight="1" spans="1:5">
      <c r="A21" s="164"/>
      <c r="B21" s="165"/>
      <c r="E21" s="156"/>
    </row>
    <row r="22" ht="15.75" customHeight="1" spans="1:5">
      <c r="A22" s="164"/>
      <c r="B22" s="165"/>
      <c r="E22" s="156"/>
    </row>
    <row r="23" ht="15.75" customHeight="1" spans="1:5">
      <c r="A23" s="164"/>
      <c r="B23" s="165"/>
      <c r="E23" s="156"/>
    </row>
    <row r="24" ht="15.75" customHeight="1" spans="1:5">
      <c r="A24" s="164"/>
      <c r="B24" s="165"/>
      <c r="E24" s="156"/>
    </row>
    <row r="25" ht="15.75" customHeight="1" spans="1:5">
      <c r="A25" s="164"/>
      <c r="B25" s="165"/>
      <c r="E25" s="156"/>
    </row>
    <row r="26" ht="15.75" customHeight="1" spans="1:5">
      <c r="A26" s="164"/>
      <c r="B26" s="165"/>
      <c r="E26" s="156"/>
    </row>
    <row r="27" ht="15.75" customHeight="1" spans="1:5">
      <c r="A27" s="164"/>
      <c r="B27" s="165"/>
      <c r="E27" s="156"/>
    </row>
    <row r="28" ht="15.75" customHeight="1" spans="1:5">
      <c r="A28" s="164"/>
      <c r="B28" s="165"/>
      <c r="E28" s="156"/>
    </row>
    <row r="29" ht="15.75" customHeight="1" spans="1:5">
      <c r="A29" s="164"/>
      <c r="B29" s="165"/>
      <c r="E29" s="156"/>
    </row>
    <row r="30" ht="15.75" customHeight="1" spans="1:5">
      <c r="A30" s="164"/>
      <c r="B30" s="165"/>
      <c r="E30" s="156"/>
    </row>
    <row r="31" ht="15.75" customHeight="1" spans="1:2">
      <c r="A31" s="166"/>
      <c r="B31" s="165"/>
    </row>
    <row r="32" ht="36.75" customHeight="1" spans="1:2">
      <c r="A32" s="167" t="s">
        <v>431</v>
      </c>
      <c r="B32" s="168"/>
    </row>
  </sheetData>
  <mergeCells count="5">
    <mergeCell ref="A2:B2"/>
    <mergeCell ref="A3:B3"/>
    <mergeCell ref="A32:B32"/>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7"/>
  <sheetViews>
    <sheetView showZeros="0" workbookViewId="0">
      <selection activeCell="D19" sqref="D19"/>
    </sheetView>
  </sheetViews>
  <sheetFormatPr defaultColWidth="10" defaultRowHeight="13.5" outlineLevelCol="1"/>
  <cols>
    <col min="1" max="1" width="58.375" style="145" customWidth="1"/>
    <col min="2" max="2" width="27.875" style="145" customWidth="1"/>
    <col min="3" max="3" width="15.25" style="145" customWidth="1"/>
    <col min="4" max="5" width="10" style="145"/>
    <col min="6" max="6" width="16.75" style="145" customWidth="1"/>
    <col min="7" max="16384" width="10" style="145"/>
  </cols>
  <sheetData>
    <row r="1" ht="18" spans="1:2">
      <c r="A1" s="29" t="s">
        <v>432</v>
      </c>
      <c r="B1" s="29"/>
    </row>
    <row r="2" ht="24" spans="1:2">
      <c r="A2" s="106" t="s">
        <v>429</v>
      </c>
      <c r="B2" s="106"/>
    </row>
    <row r="3" spans="1:2">
      <c r="A3" s="146" t="s">
        <v>218</v>
      </c>
      <c r="B3" s="146"/>
    </row>
    <row r="4" ht="20.25" customHeight="1" spans="1:2">
      <c r="A4" s="147"/>
      <c r="B4" s="148" t="s">
        <v>2</v>
      </c>
    </row>
    <row r="5" ht="24" customHeight="1" spans="1:2">
      <c r="A5" s="149" t="s">
        <v>50</v>
      </c>
      <c r="B5" s="150" t="s">
        <v>402</v>
      </c>
    </row>
    <row r="6" ht="24" customHeight="1" spans="1:2">
      <c r="A6" s="151" t="s">
        <v>216</v>
      </c>
      <c r="B6" s="152">
        <f>B7+B11</f>
        <v>0</v>
      </c>
    </row>
    <row r="7" ht="24" customHeight="1" spans="1:2">
      <c r="A7" s="151" t="s">
        <v>219</v>
      </c>
      <c r="B7" s="152">
        <f>SUM(B8:B10)</f>
        <v>0</v>
      </c>
    </row>
    <row r="8" s="144" customFormat="1" ht="20.1" customHeight="1" spans="1:2">
      <c r="A8" s="153"/>
      <c r="B8" s="154"/>
    </row>
    <row r="9" s="144" customFormat="1" ht="20.1" customHeight="1" spans="1:2">
      <c r="A9" s="153"/>
      <c r="B9" s="154"/>
    </row>
    <row r="10" s="144" customFormat="1" ht="20.1" customHeight="1" spans="1:2">
      <c r="A10" s="153"/>
      <c r="B10" s="154"/>
    </row>
    <row r="11" s="144" customFormat="1" ht="20.1" customHeight="1" spans="1:2">
      <c r="A11" s="151" t="s">
        <v>220</v>
      </c>
      <c r="B11" s="152">
        <f>SUM(B12:B13)</f>
        <v>0</v>
      </c>
    </row>
    <row r="12" s="144" customFormat="1" ht="24" customHeight="1" spans="1:2">
      <c r="A12" s="153"/>
      <c r="B12" s="154"/>
    </row>
    <row r="13" s="144" customFormat="1" ht="24" customHeight="1" spans="1:2">
      <c r="A13" s="153"/>
      <c r="B13" s="154"/>
    </row>
    <row r="14" ht="24.75" customHeight="1" spans="1:2">
      <c r="A14" s="155" t="s">
        <v>433</v>
      </c>
      <c r="B14" s="155"/>
    </row>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51.75" customHeight="1"/>
    <row r="76" ht="21.6" customHeight="1"/>
    <row r="77" ht="21.6" customHeight="1"/>
    <row r="78" ht="21.6" customHeight="1"/>
    <row r="79" ht="21.6" customHeight="1"/>
    <row r="81" ht="20.1" customHeight="1"/>
    <row r="82" ht="20.1" customHeight="1"/>
    <row r="83" ht="51.75" customHeight="1"/>
    <row r="84" ht="21.6" customHeight="1"/>
    <row r="85" ht="21.6" customHeight="1"/>
    <row r="86" ht="21.6" customHeight="1"/>
    <row r="87" ht="21.6" customHeight="1"/>
  </sheetData>
  <mergeCells count="4">
    <mergeCell ref="A1:B1"/>
    <mergeCell ref="A2:B2"/>
    <mergeCell ref="A3:B3"/>
    <mergeCell ref="A14:B14"/>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1"/>
  <sheetViews>
    <sheetView showZeros="0" workbookViewId="0">
      <selection activeCell="C17" sqref="C17"/>
    </sheetView>
  </sheetViews>
  <sheetFormatPr defaultColWidth="9" defaultRowHeight="20.1" customHeight="1" outlineLevelCol="4"/>
  <cols>
    <col min="1" max="1" width="37.875" style="101" customWidth="1"/>
    <col min="2" max="2" width="12.75" style="132" customWidth="1"/>
    <col min="3" max="3" width="32.5" style="133" customWidth="1"/>
    <col min="4" max="4" width="13.5" style="119" customWidth="1"/>
    <col min="5" max="5" width="13" style="105" customWidth="1"/>
    <col min="6" max="16384" width="9" style="105"/>
  </cols>
  <sheetData>
    <row r="1" customHeight="1" spans="1:4">
      <c r="A1" s="29" t="s">
        <v>434</v>
      </c>
      <c r="B1" s="120"/>
      <c r="C1" s="120"/>
      <c r="D1" s="120"/>
    </row>
    <row r="2" ht="29.25" customHeight="1" spans="1:4">
      <c r="A2" s="106" t="s">
        <v>435</v>
      </c>
      <c r="B2" s="121"/>
      <c r="C2" s="121"/>
      <c r="D2" s="121"/>
    </row>
    <row r="3" customHeight="1" spans="1:4">
      <c r="A3" s="107"/>
      <c r="B3" s="134"/>
      <c r="C3" s="134"/>
      <c r="D3" s="124" t="s">
        <v>2</v>
      </c>
    </row>
    <row r="4" ht="24" customHeight="1" spans="1:4">
      <c r="A4" s="109" t="s">
        <v>192</v>
      </c>
      <c r="B4" s="135" t="s">
        <v>215</v>
      </c>
      <c r="C4" s="135" t="s">
        <v>99</v>
      </c>
      <c r="D4" s="135" t="s">
        <v>215</v>
      </c>
    </row>
    <row r="5" ht="24" customHeight="1" spans="1:5">
      <c r="A5" s="136" t="s">
        <v>51</v>
      </c>
      <c r="B5" s="128">
        <f>SUM(B6+B9)</f>
        <v>376.21</v>
      </c>
      <c r="C5" s="137" t="s">
        <v>51</v>
      </c>
      <c r="D5" s="128">
        <f>D6+D9</f>
        <v>376.21</v>
      </c>
      <c r="E5" s="102"/>
    </row>
    <row r="6" ht="24" customHeight="1" spans="1:5">
      <c r="A6" s="97" t="s">
        <v>52</v>
      </c>
      <c r="B6" s="128"/>
      <c r="C6" s="138" t="s">
        <v>53</v>
      </c>
      <c r="D6" s="128">
        <f>SUM(D7:D8)</f>
        <v>376.21</v>
      </c>
      <c r="E6" s="102"/>
    </row>
    <row r="7" customHeight="1" spans="1:4">
      <c r="A7" s="83" t="s">
        <v>436</v>
      </c>
      <c r="B7" s="139"/>
      <c r="C7" s="139" t="s">
        <v>225</v>
      </c>
      <c r="D7" s="139">
        <v>306.81</v>
      </c>
    </row>
    <row r="8" customHeight="1" spans="1:4">
      <c r="A8" s="83" t="s">
        <v>437</v>
      </c>
      <c r="B8" s="139"/>
      <c r="C8" s="139" t="s">
        <v>227</v>
      </c>
      <c r="D8" s="139">
        <v>69.4</v>
      </c>
    </row>
    <row r="9" customHeight="1" spans="1:4">
      <c r="A9" s="97" t="s">
        <v>88</v>
      </c>
      <c r="B9" s="128">
        <f>B10</f>
        <v>376.21</v>
      </c>
      <c r="C9" s="140" t="s">
        <v>89</v>
      </c>
      <c r="D9" s="128"/>
    </row>
    <row r="10" customHeight="1" spans="1:4">
      <c r="A10" s="141" t="s">
        <v>94</v>
      </c>
      <c r="B10" s="142">
        <v>376.21</v>
      </c>
      <c r="C10" s="143" t="s">
        <v>438</v>
      </c>
      <c r="D10" s="142"/>
    </row>
    <row r="11" ht="35.1" customHeight="1" spans="1:4">
      <c r="A11" s="68" t="s">
        <v>439</v>
      </c>
      <c r="B11" s="131"/>
      <c r="C11" s="131"/>
      <c r="D11" s="131"/>
    </row>
  </sheetData>
  <mergeCells count="5">
    <mergeCell ref="A1:B1"/>
    <mergeCell ref="C1:D1"/>
    <mergeCell ref="A2:D2"/>
    <mergeCell ref="A3:C3"/>
    <mergeCell ref="A11:D1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12"/>
  <sheetViews>
    <sheetView workbookViewId="0">
      <selection activeCell="G21" sqref="G21"/>
    </sheetView>
  </sheetViews>
  <sheetFormatPr defaultColWidth="9" defaultRowHeight="20.1" customHeight="1" outlineLevelCol="3"/>
  <cols>
    <col min="1" max="1" width="70.75" style="118" customWidth="1"/>
    <col min="2" max="2" width="30.375" style="119" customWidth="1"/>
    <col min="3" max="16384" width="9" style="105"/>
  </cols>
  <sheetData>
    <row r="1" customHeight="1" spans="1:2">
      <c r="A1" s="29" t="s">
        <v>440</v>
      </c>
      <c r="B1" s="120"/>
    </row>
    <row r="2" ht="35.25" customHeight="1" spans="1:4">
      <c r="A2" s="106" t="s">
        <v>441</v>
      </c>
      <c r="B2" s="121"/>
      <c r="D2" s="122"/>
    </row>
    <row r="3" customHeight="1" spans="1:2">
      <c r="A3" s="123"/>
      <c r="B3" s="124" t="s">
        <v>2</v>
      </c>
    </row>
    <row r="4" ht="24" customHeight="1" spans="1:2">
      <c r="A4" s="125" t="s">
        <v>99</v>
      </c>
      <c r="B4" s="126" t="s">
        <v>402</v>
      </c>
    </row>
    <row r="5" ht="21.75" customHeight="1" spans="1:2">
      <c r="A5" s="127" t="s">
        <v>53</v>
      </c>
      <c r="B5" s="128">
        <f>B6+B9</f>
        <v>376.21</v>
      </c>
    </row>
    <row r="6" customHeight="1" spans="1:2">
      <c r="A6" s="129" t="s">
        <v>225</v>
      </c>
      <c r="B6" s="130">
        <f>B7</f>
        <v>306.81</v>
      </c>
    </row>
    <row r="7" customHeight="1" spans="1:2">
      <c r="A7" s="129" t="s">
        <v>442</v>
      </c>
      <c r="B7" s="130">
        <f>SUM(B8:B8)</f>
        <v>306.81</v>
      </c>
    </row>
    <row r="8" customHeight="1" spans="1:2">
      <c r="A8" s="129" t="s">
        <v>443</v>
      </c>
      <c r="B8" s="130">
        <v>306.81</v>
      </c>
    </row>
    <row r="9" customHeight="1" spans="1:2">
      <c r="A9" s="129" t="s">
        <v>227</v>
      </c>
      <c r="B9" s="130">
        <f>B10</f>
        <v>69.4</v>
      </c>
    </row>
    <row r="10" customHeight="1" spans="1:2">
      <c r="A10" s="129" t="s">
        <v>444</v>
      </c>
      <c r="B10" s="130">
        <f>SUM(B11:B11)</f>
        <v>69.4</v>
      </c>
    </row>
    <row r="11" customHeight="1" spans="1:2">
      <c r="A11" s="129" t="s">
        <v>445</v>
      </c>
      <c r="B11" s="130">
        <v>69.4</v>
      </c>
    </row>
    <row r="12" customHeight="1" spans="1:2">
      <c r="A12" s="68" t="s">
        <v>446</v>
      </c>
      <c r="B12" s="131"/>
    </row>
  </sheetData>
  <mergeCells count="3">
    <mergeCell ref="A1:B1"/>
    <mergeCell ref="A2:B2"/>
    <mergeCell ref="A12:B1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
  <sheetViews>
    <sheetView showZeros="0" workbookViewId="0">
      <selection activeCell="I7" sqref="I7"/>
    </sheetView>
  </sheetViews>
  <sheetFormatPr defaultColWidth="9" defaultRowHeight="20.1" customHeight="1" outlineLevelCol="4"/>
  <cols>
    <col min="1" max="1" width="39.25" style="101" customWidth="1"/>
    <col min="2" max="2" width="11.875" style="102" customWidth="1"/>
    <col min="3" max="3" width="40.125" style="103" customWidth="1"/>
    <col min="4" max="4" width="11.625" style="104" customWidth="1"/>
    <col min="5" max="5" width="13" style="105" customWidth="1"/>
    <col min="6" max="16384" width="9" style="105"/>
  </cols>
  <sheetData>
    <row r="1" customHeight="1" spans="1:4">
      <c r="A1" s="29" t="s">
        <v>447</v>
      </c>
      <c r="B1" s="29"/>
      <c r="C1" s="29"/>
      <c r="D1" s="29"/>
    </row>
    <row r="2" ht="29.25" customHeight="1" spans="1:4">
      <c r="A2" s="106" t="s">
        <v>448</v>
      </c>
      <c r="B2" s="106"/>
      <c r="C2" s="106"/>
      <c r="D2" s="106"/>
    </row>
    <row r="3" customHeight="1" spans="1:4">
      <c r="A3" s="107"/>
      <c r="B3" s="107"/>
      <c r="C3" s="107"/>
      <c r="D3" s="108" t="s">
        <v>2</v>
      </c>
    </row>
    <row r="4" ht="24" customHeight="1" spans="1:4">
      <c r="A4" s="109" t="s">
        <v>243</v>
      </c>
      <c r="B4" s="110" t="s">
        <v>215</v>
      </c>
      <c r="C4" s="109" t="s">
        <v>99</v>
      </c>
      <c r="D4" s="110" t="s">
        <v>215</v>
      </c>
    </row>
    <row r="5" ht="33.75" customHeight="1" spans="1:5">
      <c r="A5" s="111" t="s">
        <v>193</v>
      </c>
      <c r="B5" s="98">
        <f>SUM(B6:B9)</f>
        <v>0</v>
      </c>
      <c r="C5" s="112" t="s">
        <v>194</v>
      </c>
      <c r="D5" s="98">
        <f>SUM(D6:D9)</f>
        <v>0</v>
      </c>
      <c r="E5" s="102"/>
    </row>
    <row r="6" ht="33.75" customHeight="1" spans="1:5">
      <c r="A6" s="113" t="s">
        <v>449</v>
      </c>
      <c r="B6" s="114"/>
      <c r="C6" s="113"/>
      <c r="D6" s="59"/>
      <c r="E6" s="115"/>
    </row>
    <row r="7" ht="33.75" customHeight="1" spans="1:5">
      <c r="A7" s="113" t="s">
        <v>246</v>
      </c>
      <c r="B7" s="114"/>
      <c r="C7" s="116"/>
      <c r="D7" s="117"/>
      <c r="E7" s="115"/>
    </row>
    <row r="8" ht="33.75" customHeight="1" spans="1:4">
      <c r="A8" s="113" t="s">
        <v>450</v>
      </c>
      <c r="B8" s="114"/>
      <c r="C8" s="116"/>
      <c r="D8" s="117"/>
    </row>
    <row r="9" ht="33.75" customHeight="1" spans="1:4">
      <c r="A9" s="113" t="s">
        <v>451</v>
      </c>
      <c r="B9" s="114"/>
      <c r="C9" s="116"/>
      <c r="D9" s="117"/>
    </row>
    <row r="10" ht="27" customHeight="1" spans="1:4">
      <c r="A10" s="68" t="s">
        <v>452</v>
      </c>
      <c r="B10" s="68"/>
      <c r="C10" s="68"/>
      <c r="D10" s="68"/>
    </row>
  </sheetData>
  <mergeCells count="5">
    <mergeCell ref="A1:B1"/>
    <mergeCell ref="C1:D1"/>
    <mergeCell ref="A2:D2"/>
    <mergeCell ref="A3:C3"/>
    <mergeCell ref="A10:D10"/>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workbookViewId="0">
      <selection activeCell="F8" sqref="F8"/>
    </sheetView>
  </sheetViews>
  <sheetFormatPr defaultColWidth="12.75" defaultRowHeight="13.5" outlineLevelCol="5"/>
  <cols>
    <col min="1" max="1" width="29.625" style="69" customWidth="1"/>
    <col min="2" max="2" width="13.5" style="70" customWidth="1"/>
    <col min="3" max="3" width="35.5" style="71" customWidth="1"/>
    <col min="4" max="4" width="13.5" style="72" customWidth="1"/>
    <col min="5" max="5" width="9" style="69" customWidth="1"/>
    <col min="6" max="6" width="11.25" style="69" customWidth="1"/>
    <col min="7" max="250" width="9" style="69" customWidth="1"/>
    <col min="251" max="251" width="29.625" style="69" customWidth="1"/>
    <col min="252" max="252" width="12.75" style="69"/>
    <col min="253" max="253" width="29.75" style="69" customWidth="1"/>
    <col min="254" max="254" width="17" style="69" customWidth="1"/>
    <col min="255" max="255" width="37" style="69" customWidth="1"/>
    <col min="256" max="256" width="17.375" style="69" customWidth="1"/>
    <col min="257" max="506" width="9" style="69" customWidth="1"/>
    <col min="507" max="507" width="29.625" style="69" customWidth="1"/>
    <col min="508" max="508" width="12.75" style="69"/>
    <col min="509" max="509" width="29.75" style="69" customWidth="1"/>
    <col min="510" max="510" width="17" style="69" customWidth="1"/>
    <col min="511" max="511" width="37" style="69" customWidth="1"/>
    <col min="512" max="512" width="17.375" style="69" customWidth="1"/>
    <col min="513" max="762" width="9" style="69" customWidth="1"/>
    <col min="763" max="763" width="29.625" style="69" customWidth="1"/>
    <col min="764" max="764" width="12.75" style="69"/>
    <col min="765" max="765" width="29.75" style="69" customWidth="1"/>
    <col min="766" max="766" width="17" style="69" customWidth="1"/>
    <col min="767" max="767" width="37" style="69" customWidth="1"/>
    <col min="768" max="768" width="17.375" style="69" customWidth="1"/>
    <col min="769" max="1018" width="9" style="69" customWidth="1"/>
    <col min="1019" max="1019" width="29.625" style="69" customWidth="1"/>
    <col min="1020" max="1020" width="12.75" style="69"/>
    <col min="1021" max="1021" width="29.75" style="69" customWidth="1"/>
    <col min="1022" max="1022" width="17" style="69" customWidth="1"/>
    <col min="1023" max="1023" width="37" style="69" customWidth="1"/>
    <col min="1024" max="1024" width="17.375" style="69" customWidth="1"/>
    <col min="1025" max="1274" width="9" style="69" customWidth="1"/>
    <col min="1275" max="1275" width="29.625" style="69" customWidth="1"/>
    <col min="1276" max="1276" width="12.75" style="69"/>
    <col min="1277" max="1277" width="29.75" style="69" customWidth="1"/>
    <col min="1278" max="1278" width="17" style="69" customWidth="1"/>
    <col min="1279" max="1279" width="37" style="69" customWidth="1"/>
    <col min="1280" max="1280" width="17.375" style="69" customWidth="1"/>
    <col min="1281" max="1530" width="9" style="69" customWidth="1"/>
    <col min="1531" max="1531" width="29.625" style="69" customWidth="1"/>
    <col min="1532" max="1532" width="12.75" style="69"/>
    <col min="1533" max="1533" width="29.75" style="69" customWidth="1"/>
    <col min="1534" max="1534" width="17" style="69" customWidth="1"/>
    <col min="1535" max="1535" width="37" style="69" customWidth="1"/>
    <col min="1536" max="1536" width="17.375" style="69" customWidth="1"/>
    <col min="1537" max="1786" width="9" style="69" customWidth="1"/>
    <col min="1787" max="1787" width="29.625" style="69" customWidth="1"/>
    <col min="1788" max="1788" width="12.75" style="69"/>
    <col min="1789" max="1789" width="29.75" style="69" customWidth="1"/>
    <col min="1790" max="1790" width="17" style="69" customWidth="1"/>
    <col min="1791" max="1791" width="37" style="69" customWidth="1"/>
    <col min="1792" max="1792" width="17.375" style="69" customWidth="1"/>
    <col min="1793" max="2042" width="9" style="69" customWidth="1"/>
    <col min="2043" max="2043" width="29.625" style="69" customWidth="1"/>
    <col min="2044" max="2044" width="12.75" style="69"/>
    <col min="2045" max="2045" width="29.75" style="69" customWidth="1"/>
    <col min="2046" max="2046" width="17" style="69" customWidth="1"/>
    <col min="2047" max="2047" width="37" style="69" customWidth="1"/>
    <col min="2048" max="2048" width="17.375" style="69" customWidth="1"/>
    <col min="2049" max="2298" width="9" style="69" customWidth="1"/>
    <col min="2299" max="2299" width="29.625" style="69" customWidth="1"/>
    <col min="2300" max="2300" width="12.75" style="69"/>
    <col min="2301" max="2301" width="29.75" style="69" customWidth="1"/>
    <col min="2302" max="2302" width="17" style="69" customWidth="1"/>
    <col min="2303" max="2303" width="37" style="69" customWidth="1"/>
    <col min="2304" max="2304" width="17.375" style="69" customWidth="1"/>
    <col min="2305" max="2554" width="9" style="69" customWidth="1"/>
    <col min="2555" max="2555" width="29.625" style="69" customWidth="1"/>
    <col min="2556" max="2556" width="12.75" style="69"/>
    <col min="2557" max="2557" width="29.75" style="69" customWidth="1"/>
    <col min="2558" max="2558" width="17" style="69" customWidth="1"/>
    <col min="2559" max="2559" width="37" style="69" customWidth="1"/>
    <col min="2560" max="2560" width="17.375" style="69" customWidth="1"/>
    <col min="2561" max="2810" width="9" style="69" customWidth="1"/>
    <col min="2811" max="2811" width="29.625" style="69" customWidth="1"/>
    <col min="2812" max="2812" width="12.75" style="69"/>
    <col min="2813" max="2813" width="29.75" style="69" customWidth="1"/>
    <col min="2814" max="2814" width="17" style="69" customWidth="1"/>
    <col min="2815" max="2815" width="37" style="69" customWidth="1"/>
    <col min="2816" max="2816" width="17.375" style="69" customWidth="1"/>
    <col min="2817" max="3066" width="9" style="69" customWidth="1"/>
    <col min="3067" max="3067" width="29.625" style="69" customWidth="1"/>
    <col min="3068" max="3068" width="12.75" style="69"/>
    <col min="3069" max="3069" width="29.75" style="69" customWidth="1"/>
    <col min="3070" max="3070" width="17" style="69" customWidth="1"/>
    <col min="3071" max="3071" width="37" style="69" customWidth="1"/>
    <col min="3072" max="3072" width="17.375" style="69" customWidth="1"/>
    <col min="3073" max="3322" width="9" style="69" customWidth="1"/>
    <col min="3323" max="3323" width="29.625" style="69" customWidth="1"/>
    <col min="3324" max="3324" width="12.75" style="69"/>
    <col min="3325" max="3325" width="29.75" style="69" customWidth="1"/>
    <col min="3326" max="3326" width="17" style="69" customWidth="1"/>
    <col min="3327" max="3327" width="37" style="69" customWidth="1"/>
    <col min="3328" max="3328" width="17.375" style="69" customWidth="1"/>
    <col min="3329" max="3578" width="9" style="69" customWidth="1"/>
    <col min="3579" max="3579" width="29.625" style="69" customWidth="1"/>
    <col min="3580" max="3580" width="12.75" style="69"/>
    <col min="3581" max="3581" width="29.75" style="69" customWidth="1"/>
    <col min="3582" max="3582" width="17" style="69" customWidth="1"/>
    <col min="3583" max="3583" width="37" style="69" customWidth="1"/>
    <col min="3584" max="3584" width="17.375" style="69" customWidth="1"/>
    <col min="3585" max="3834" width="9" style="69" customWidth="1"/>
    <col min="3835" max="3835" width="29.625" style="69" customWidth="1"/>
    <col min="3836" max="3836" width="12.75" style="69"/>
    <col min="3837" max="3837" width="29.75" style="69" customWidth="1"/>
    <col min="3838" max="3838" width="17" style="69" customWidth="1"/>
    <col min="3839" max="3839" width="37" style="69" customWidth="1"/>
    <col min="3840" max="3840" width="17.375" style="69" customWidth="1"/>
    <col min="3841" max="4090" width="9" style="69" customWidth="1"/>
    <col min="4091" max="4091" width="29.625" style="69" customWidth="1"/>
    <col min="4092" max="4092" width="12.75" style="69"/>
    <col min="4093" max="4093" width="29.75" style="69" customWidth="1"/>
    <col min="4094" max="4094" width="17" style="69" customWidth="1"/>
    <col min="4095" max="4095" width="37" style="69" customWidth="1"/>
    <col min="4096" max="4096" width="17.375" style="69" customWidth="1"/>
    <col min="4097" max="4346" width="9" style="69" customWidth="1"/>
    <col min="4347" max="4347" width="29.625" style="69" customWidth="1"/>
    <col min="4348" max="4348" width="12.75" style="69"/>
    <col min="4349" max="4349" width="29.75" style="69" customWidth="1"/>
    <col min="4350" max="4350" width="17" style="69" customWidth="1"/>
    <col min="4351" max="4351" width="37" style="69" customWidth="1"/>
    <col min="4352" max="4352" width="17.375" style="69" customWidth="1"/>
    <col min="4353" max="4602" width="9" style="69" customWidth="1"/>
    <col min="4603" max="4603" width="29.625" style="69" customWidth="1"/>
    <col min="4604" max="4604" width="12.75" style="69"/>
    <col min="4605" max="4605" width="29.75" style="69" customWidth="1"/>
    <col min="4606" max="4606" width="17" style="69" customWidth="1"/>
    <col min="4607" max="4607" width="37" style="69" customWidth="1"/>
    <col min="4608" max="4608" width="17.375" style="69" customWidth="1"/>
    <col min="4609" max="4858" width="9" style="69" customWidth="1"/>
    <col min="4859" max="4859" width="29.625" style="69" customWidth="1"/>
    <col min="4860" max="4860" width="12.75" style="69"/>
    <col min="4861" max="4861" width="29.75" style="69" customWidth="1"/>
    <col min="4862" max="4862" width="17" style="69" customWidth="1"/>
    <col min="4863" max="4863" width="37" style="69" customWidth="1"/>
    <col min="4864" max="4864" width="17.375" style="69" customWidth="1"/>
    <col min="4865" max="5114" width="9" style="69" customWidth="1"/>
    <col min="5115" max="5115" width="29.625" style="69" customWidth="1"/>
    <col min="5116" max="5116" width="12.75" style="69"/>
    <col min="5117" max="5117" width="29.75" style="69" customWidth="1"/>
    <col min="5118" max="5118" width="17" style="69" customWidth="1"/>
    <col min="5119" max="5119" width="37" style="69" customWidth="1"/>
    <col min="5120" max="5120" width="17.375" style="69" customWidth="1"/>
    <col min="5121" max="5370" width="9" style="69" customWidth="1"/>
    <col min="5371" max="5371" width="29.625" style="69" customWidth="1"/>
    <col min="5372" max="5372" width="12.75" style="69"/>
    <col min="5373" max="5373" width="29.75" style="69" customWidth="1"/>
    <col min="5374" max="5374" width="17" style="69" customWidth="1"/>
    <col min="5375" max="5375" width="37" style="69" customWidth="1"/>
    <col min="5376" max="5376" width="17.375" style="69" customWidth="1"/>
    <col min="5377" max="5626" width="9" style="69" customWidth="1"/>
    <col min="5627" max="5627" width="29.625" style="69" customWidth="1"/>
    <col min="5628" max="5628" width="12.75" style="69"/>
    <col min="5629" max="5629" width="29.75" style="69" customWidth="1"/>
    <col min="5630" max="5630" width="17" style="69" customWidth="1"/>
    <col min="5631" max="5631" width="37" style="69" customWidth="1"/>
    <col min="5632" max="5632" width="17.375" style="69" customWidth="1"/>
    <col min="5633" max="5882" width="9" style="69" customWidth="1"/>
    <col min="5883" max="5883" width="29.625" style="69" customWidth="1"/>
    <col min="5884" max="5884" width="12.75" style="69"/>
    <col min="5885" max="5885" width="29.75" style="69" customWidth="1"/>
    <col min="5886" max="5886" width="17" style="69" customWidth="1"/>
    <col min="5887" max="5887" width="37" style="69" customWidth="1"/>
    <col min="5888" max="5888" width="17.375" style="69" customWidth="1"/>
    <col min="5889" max="6138" width="9" style="69" customWidth="1"/>
    <col min="6139" max="6139" width="29.625" style="69" customWidth="1"/>
    <col min="6140" max="6140" width="12.75" style="69"/>
    <col min="6141" max="6141" width="29.75" style="69" customWidth="1"/>
    <col min="6142" max="6142" width="17" style="69" customWidth="1"/>
    <col min="6143" max="6143" width="37" style="69" customWidth="1"/>
    <col min="6144" max="6144" width="17.375" style="69" customWidth="1"/>
    <col min="6145" max="6394" width="9" style="69" customWidth="1"/>
    <col min="6395" max="6395" width="29.625" style="69" customWidth="1"/>
    <col min="6396" max="6396" width="12.75" style="69"/>
    <col min="6397" max="6397" width="29.75" style="69" customWidth="1"/>
    <col min="6398" max="6398" width="17" style="69" customWidth="1"/>
    <col min="6399" max="6399" width="37" style="69" customWidth="1"/>
    <col min="6400" max="6400" width="17.375" style="69" customWidth="1"/>
    <col min="6401" max="6650" width="9" style="69" customWidth="1"/>
    <col min="6651" max="6651" width="29.625" style="69" customWidth="1"/>
    <col min="6652" max="6652" width="12.75" style="69"/>
    <col min="6653" max="6653" width="29.75" style="69" customWidth="1"/>
    <col min="6654" max="6654" width="17" style="69" customWidth="1"/>
    <col min="6655" max="6655" width="37" style="69" customWidth="1"/>
    <col min="6656" max="6656" width="17.375" style="69" customWidth="1"/>
    <col min="6657" max="6906" width="9" style="69" customWidth="1"/>
    <col min="6907" max="6907" width="29.625" style="69" customWidth="1"/>
    <col min="6908" max="6908" width="12.75" style="69"/>
    <col min="6909" max="6909" width="29.75" style="69" customWidth="1"/>
    <col min="6910" max="6910" width="17" style="69" customWidth="1"/>
    <col min="6911" max="6911" width="37" style="69" customWidth="1"/>
    <col min="6912" max="6912" width="17.375" style="69" customWidth="1"/>
    <col min="6913" max="7162" width="9" style="69" customWidth="1"/>
    <col min="7163" max="7163" width="29.625" style="69" customWidth="1"/>
    <col min="7164" max="7164" width="12.75" style="69"/>
    <col min="7165" max="7165" width="29.75" style="69" customWidth="1"/>
    <col min="7166" max="7166" width="17" style="69" customWidth="1"/>
    <col min="7167" max="7167" width="37" style="69" customWidth="1"/>
    <col min="7168" max="7168" width="17.375" style="69" customWidth="1"/>
    <col min="7169" max="7418" width="9" style="69" customWidth="1"/>
    <col min="7419" max="7419" width="29.625" style="69" customWidth="1"/>
    <col min="7420" max="7420" width="12.75" style="69"/>
    <col min="7421" max="7421" width="29.75" style="69" customWidth="1"/>
    <col min="7422" max="7422" width="17" style="69" customWidth="1"/>
    <col min="7423" max="7423" width="37" style="69" customWidth="1"/>
    <col min="7424" max="7424" width="17.375" style="69" customWidth="1"/>
    <col min="7425" max="7674" width="9" style="69" customWidth="1"/>
    <col min="7675" max="7675" width="29.625" style="69" customWidth="1"/>
    <col min="7676" max="7676" width="12.75" style="69"/>
    <col min="7677" max="7677" width="29.75" style="69" customWidth="1"/>
    <col min="7678" max="7678" width="17" style="69" customWidth="1"/>
    <col min="7679" max="7679" width="37" style="69" customWidth="1"/>
    <col min="7680" max="7680" width="17.375" style="69" customWidth="1"/>
    <col min="7681" max="7930" width="9" style="69" customWidth="1"/>
    <col min="7931" max="7931" width="29.625" style="69" customWidth="1"/>
    <col min="7932" max="7932" width="12.75" style="69"/>
    <col min="7933" max="7933" width="29.75" style="69" customWidth="1"/>
    <col min="7934" max="7934" width="17" style="69" customWidth="1"/>
    <col min="7935" max="7935" width="37" style="69" customWidth="1"/>
    <col min="7936" max="7936" width="17.375" style="69" customWidth="1"/>
    <col min="7937" max="8186" width="9" style="69" customWidth="1"/>
    <col min="8187" max="8187" width="29.625" style="69" customWidth="1"/>
    <col min="8188" max="8188" width="12.75" style="69"/>
    <col min="8189" max="8189" width="29.75" style="69" customWidth="1"/>
    <col min="8190" max="8190" width="17" style="69" customWidth="1"/>
    <col min="8191" max="8191" width="37" style="69" customWidth="1"/>
    <col min="8192" max="8192" width="17.375" style="69" customWidth="1"/>
    <col min="8193" max="8442" width="9" style="69" customWidth="1"/>
    <col min="8443" max="8443" width="29.625" style="69" customWidth="1"/>
    <col min="8444" max="8444" width="12.75" style="69"/>
    <col min="8445" max="8445" width="29.75" style="69" customWidth="1"/>
    <col min="8446" max="8446" width="17" style="69" customWidth="1"/>
    <col min="8447" max="8447" width="37" style="69" customWidth="1"/>
    <col min="8448" max="8448" width="17.375" style="69" customWidth="1"/>
    <col min="8449" max="8698" width="9" style="69" customWidth="1"/>
    <col min="8699" max="8699" width="29.625" style="69" customWidth="1"/>
    <col min="8700" max="8700" width="12.75" style="69"/>
    <col min="8701" max="8701" width="29.75" style="69" customWidth="1"/>
    <col min="8702" max="8702" width="17" style="69" customWidth="1"/>
    <col min="8703" max="8703" width="37" style="69" customWidth="1"/>
    <col min="8704" max="8704" width="17.375" style="69" customWidth="1"/>
    <col min="8705" max="8954" width="9" style="69" customWidth="1"/>
    <col min="8955" max="8955" width="29.625" style="69" customWidth="1"/>
    <col min="8956" max="8956" width="12.75" style="69"/>
    <col min="8957" max="8957" width="29.75" style="69" customWidth="1"/>
    <col min="8958" max="8958" width="17" style="69" customWidth="1"/>
    <col min="8959" max="8959" width="37" style="69" customWidth="1"/>
    <col min="8960" max="8960" width="17.375" style="69" customWidth="1"/>
    <col min="8961" max="9210" width="9" style="69" customWidth="1"/>
    <col min="9211" max="9211" width="29.625" style="69" customWidth="1"/>
    <col min="9212" max="9212" width="12.75" style="69"/>
    <col min="9213" max="9213" width="29.75" style="69" customWidth="1"/>
    <col min="9214" max="9214" width="17" style="69" customWidth="1"/>
    <col min="9215" max="9215" width="37" style="69" customWidth="1"/>
    <col min="9216" max="9216" width="17.375" style="69" customWidth="1"/>
    <col min="9217" max="9466" width="9" style="69" customWidth="1"/>
    <col min="9467" max="9467" width="29.625" style="69" customWidth="1"/>
    <col min="9468" max="9468" width="12.75" style="69"/>
    <col min="9469" max="9469" width="29.75" style="69" customWidth="1"/>
    <col min="9470" max="9470" width="17" style="69" customWidth="1"/>
    <col min="9471" max="9471" width="37" style="69" customWidth="1"/>
    <col min="9472" max="9472" width="17.375" style="69" customWidth="1"/>
    <col min="9473" max="9722" width="9" style="69" customWidth="1"/>
    <col min="9723" max="9723" width="29.625" style="69" customWidth="1"/>
    <col min="9724" max="9724" width="12.75" style="69"/>
    <col min="9725" max="9725" width="29.75" style="69" customWidth="1"/>
    <col min="9726" max="9726" width="17" style="69" customWidth="1"/>
    <col min="9727" max="9727" width="37" style="69" customWidth="1"/>
    <col min="9728" max="9728" width="17.375" style="69" customWidth="1"/>
    <col min="9729" max="9978" width="9" style="69" customWidth="1"/>
    <col min="9979" max="9979" width="29.625" style="69" customWidth="1"/>
    <col min="9980" max="9980" width="12.75" style="69"/>
    <col min="9981" max="9981" width="29.75" style="69" customWidth="1"/>
    <col min="9982" max="9982" width="17" style="69" customWidth="1"/>
    <col min="9983" max="9983" width="37" style="69" customWidth="1"/>
    <col min="9984" max="9984" width="17.375" style="69" customWidth="1"/>
    <col min="9985" max="10234" width="9" style="69" customWidth="1"/>
    <col min="10235" max="10235" width="29.625" style="69" customWidth="1"/>
    <col min="10236" max="10236" width="12.75" style="69"/>
    <col min="10237" max="10237" width="29.75" style="69" customWidth="1"/>
    <col min="10238" max="10238" width="17" style="69" customWidth="1"/>
    <col min="10239" max="10239" width="37" style="69" customWidth="1"/>
    <col min="10240" max="10240" width="17.375" style="69" customWidth="1"/>
    <col min="10241" max="10490" width="9" style="69" customWidth="1"/>
    <col min="10491" max="10491" width="29.625" style="69" customWidth="1"/>
    <col min="10492" max="10492" width="12.75" style="69"/>
    <col min="10493" max="10493" width="29.75" style="69" customWidth="1"/>
    <col min="10494" max="10494" width="17" style="69" customWidth="1"/>
    <col min="10495" max="10495" width="37" style="69" customWidth="1"/>
    <col min="10496" max="10496" width="17.375" style="69" customWidth="1"/>
    <col min="10497" max="10746" width="9" style="69" customWidth="1"/>
    <col min="10747" max="10747" width="29.625" style="69" customWidth="1"/>
    <col min="10748" max="10748" width="12.75" style="69"/>
    <col min="10749" max="10749" width="29.75" style="69" customWidth="1"/>
    <col min="10750" max="10750" width="17" style="69" customWidth="1"/>
    <col min="10751" max="10751" width="37" style="69" customWidth="1"/>
    <col min="10752" max="10752" width="17.375" style="69" customWidth="1"/>
    <col min="10753" max="11002" width="9" style="69" customWidth="1"/>
    <col min="11003" max="11003" width="29.625" style="69" customWidth="1"/>
    <col min="11004" max="11004" width="12.75" style="69"/>
    <col min="11005" max="11005" width="29.75" style="69" customWidth="1"/>
    <col min="11006" max="11006" width="17" style="69" customWidth="1"/>
    <col min="11007" max="11007" width="37" style="69" customWidth="1"/>
    <col min="11008" max="11008" width="17.375" style="69" customWidth="1"/>
    <col min="11009" max="11258" width="9" style="69" customWidth="1"/>
    <col min="11259" max="11259" width="29.625" style="69" customWidth="1"/>
    <col min="11260" max="11260" width="12.75" style="69"/>
    <col min="11261" max="11261" width="29.75" style="69" customWidth="1"/>
    <col min="11262" max="11262" width="17" style="69" customWidth="1"/>
    <col min="11263" max="11263" width="37" style="69" customWidth="1"/>
    <col min="11264" max="11264" width="17.375" style="69" customWidth="1"/>
    <col min="11265" max="11514" width="9" style="69" customWidth="1"/>
    <col min="11515" max="11515" width="29.625" style="69" customWidth="1"/>
    <col min="11516" max="11516" width="12.75" style="69"/>
    <col min="11517" max="11517" width="29.75" style="69" customWidth="1"/>
    <col min="11518" max="11518" width="17" style="69" customWidth="1"/>
    <col min="11519" max="11519" width="37" style="69" customWidth="1"/>
    <col min="11520" max="11520" width="17.375" style="69" customWidth="1"/>
    <col min="11521" max="11770" width="9" style="69" customWidth="1"/>
    <col min="11771" max="11771" width="29.625" style="69" customWidth="1"/>
    <col min="11772" max="11772" width="12.75" style="69"/>
    <col min="11773" max="11773" width="29.75" style="69" customWidth="1"/>
    <col min="11774" max="11774" width="17" style="69" customWidth="1"/>
    <col min="11775" max="11775" width="37" style="69" customWidth="1"/>
    <col min="11776" max="11776" width="17.375" style="69" customWidth="1"/>
    <col min="11777" max="12026" width="9" style="69" customWidth="1"/>
    <col min="12027" max="12027" width="29.625" style="69" customWidth="1"/>
    <col min="12028" max="12028" width="12.75" style="69"/>
    <col min="12029" max="12029" width="29.75" style="69" customWidth="1"/>
    <col min="12030" max="12030" width="17" style="69" customWidth="1"/>
    <col min="12031" max="12031" width="37" style="69" customWidth="1"/>
    <col min="12032" max="12032" width="17.375" style="69" customWidth="1"/>
    <col min="12033" max="12282" width="9" style="69" customWidth="1"/>
    <col min="12283" max="12283" width="29.625" style="69" customWidth="1"/>
    <col min="12284" max="12284" width="12.75" style="69"/>
    <col min="12285" max="12285" width="29.75" style="69" customWidth="1"/>
    <col min="12286" max="12286" width="17" style="69" customWidth="1"/>
    <col min="12287" max="12287" width="37" style="69" customWidth="1"/>
    <col min="12288" max="12288" width="17.375" style="69" customWidth="1"/>
    <col min="12289" max="12538" width="9" style="69" customWidth="1"/>
    <col min="12539" max="12539" width="29.625" style="69" customWidth="1"/>
    <col min="12540" max="12540" width="12.75" style="69"/>
    <col min="12541" max="12541" width="29.75" style="69" customWidth="1"/>
    <col min="12542" max="12542" width="17" style="69" customWidth="1"/>
    <col min="12543" max="12543" width="37" style="69" customWidth="1"/>
    <col min="12544" max="12544" width="17.375" style="69" customWidth="1"/>
    <col min="12545" max="12794" width="9" style="69" customWidth="1"/>
    <col min="12795" max="12795" width="29.625" style="69" customWidth="1"/>
    <col min="12796" max="12796" width="12.75" style="69"/>
    <col min="12797" max="12797" width="29.75" style="69" customWidth="1"/>
    <col min="12798" max="12798" width="17" style="69" customWidth="1"/>
    <col min="12799" max="12799" width="37" style="69" customWidth="1"/>
    <col min="12800" max="12800" width="17.375" style="69" customWidth="1"/>
    <col min="12801" max="13050" width="9" style="69" customWidth="1"/>
    <col min="13051" max="13051" width="29.625" style="69" customWidth="1"/>
    <col min="13052" max="13052" width="12.75" style="69"/>
    <col min="13053" max="13053" width="29.75" style="69" customWidth="1"/>
    <col min="13054" max="13054" width="17" style="69" customWidth="1"/>
    <col min="13055" max="13055" width="37" style="69" customWidth="1"/>
    <col min="13056" max="13056" width="17.375" style="69" customWidth="1"/>
    <col min="13057" max="13306" width="9" style="69" customWidth="1"/>
    <col min="13307" max="13307" width="29.625" style="69" customWidth="1"/>
    <col min="13308" max="13308" width="12.75" style="69"/>
    <col min="13309" max="13309" width="29.75" style="69" customWidth="1"/>
    <col min="13310" max="13310" width="17" style="69" customWidth="1"/>
    <col min="13311" max="13311" width="37" style="69" customWidth="1"/>
    <col min="13312" max="13312" width="17.375" style="69" customWidth="1"/>
    <col min="13313" max="13562" width="9" style="69" customWidth="1"/>
    <col min="13563" max="13563" width="29.625" style="69" customWidth="1"/>
    <col min="13564" max="13564" width="12.75" style="69"/>
    <col min="13565" max="13565" width="29.75" style="69" customWidth="1"/>
    <col min="13566" max="13566" width="17" style="69" customWidth="1"/>
    <col min="13567" max="13567" width="37" style="69" customWidth="1"/>
    <col min="13568" max="13568" width="17.375" style="69" customWidth="1"/>
    <col min="13569" max="13818" width="9" style="69" customWidth="1"/>
    <col min="13819" max="13819" width="29.625" style="69" customWidth="1"/>
    <col min="13820" max="13820" width="12.75" style="69"/>
    <col min="13821" max="13821" width="29.75" style="69" customWidth="1"/>
    <col min="13822" max="13822" width="17" style="69" customWidth="1"/>
    <col min="13823" max="13823" width="37" style="69" customWidth="1"/>
    <col min="13824" max="13824" width="17.375" style="69" customWidth="1"/>
    <col min="13825" max="14074" width="9" style="69" customWidth="1"/>
    <col min="14075" max="14075" width="29.625" style="69" customWidth="1"/>
    <col min="14076" max="14076" width="12.75" style="69"/>
    <col min="14077" max="14077" width="29.75" style="69" customWidth="1"/>
    <col min="14078" max="14078" width="17" style="69" customWidth="1"/>
    <col min="14079" max="14079" width="37" style="69" customWidth="1"/>
    <col min="14080" max="14080" width="17.375" style="69" customWidth="1"/>
    <col min="14081" max="14330" width="9" style="69" customWidth="1"/>
    <col min="14331" max="14331" width="29.625" style="69" customWidth="1"/>
    <col min="14332" max="14332" width="12.75" style="69"/>
    <col min="14333" max="14333" width="29.75" style="69" customWidth="1"/>
    <col min="14334" max="14334" width="17" style="69" customWidth="1"/>
    <col min="14335" max="14335" width="37" style="69" customWidth="1"/>
    <col min="14336" max="14336" width="17.375" style="69" customWidth="1"/>
    <col min="14337" max="14586" width="9" style="69" customWidth="1"/>
    <col min="14587" max="14587" width="29.625" style="69" customWidth="1"/>
    <col min="14588" max="14588" width="12.75" style="69"/>
    <col min="14589" max="14589" width="29.75" style="69" customWidth="1"/>
    <col min="14590" max="14590" width="17" style="69" customWidth="1"/>
    <col min="14591" max="14591" width="37" style="69" customWidth="1"/>
    <col min="14592" max="14592" width="17.375" style="69" customWidth="1"/>
    <col min="14593" max="14842" width="9" style="69" customWidth="1"/>
    <col min="14843" max="14843" width="29.625" style="69" customWidth="1"/>
    <col min="14844" max="14844" width="12.75" style="69"/>
    <col min="14845" max="14845" width="29.75" style="69" customWidth="1"/>
    <col min="14846" max="14846" width="17" style="69" customWidth="1"/>
    <col min="14847" max="14847" width="37" style="69" customWidth="1"/>
    <col min="14848" max="14848" width="17.375" style="69" customWidth="1"/>
    <col min="14849" max="15098" width="9" style="69" customWidth="1"/>
    <col min="15099" max="15099" width="29.625" style="69" customWidth="1"/>
    <col min="15100" max="15100" width="12.75" style="69"/>
    <col min="15101" max="15101" width="29.75" style="69" customWidth="1"/>
    <col min="15102" max="15102" width="17" style="69" customWidth="1"/>
    <col min="15103" max="15103" width="37" style="69" customWidth="1"/>
    <col min="15104" max="15104" width="17.375" style="69" customWidth="1"/>
    <col min="15105" max="15354" width="9" style="69" customWidth="1"/>
    <col min="15355" max="15355" width="29.625" style="69" customWidth="1"/>
    <col min="15356" max="15356" width="12.75" style="69"/>
    <col min="15357" max="15357" width="29.75" style="69" customWidth="1"/>
    <col min="15358" max="15358" width="17" style="69" customWidth="1"/>
    <col min="15359" max="15359" width="37" style="69" customWidth="1"/>
    <col min="15360" max="15360" width="17.375" style="69" customWidth="1"/>
    <col min="15361" max="15610" width="9" style="69" customWidth="1"/>
    <col min="15611" max="15611" width="29.625" style="69" customWidth="1"/>
    <col min="15612" max="15612" width="12.75" style="69"/>
    <col min="15613" max="15613" width="29.75" style="69" customWidth="1"/>
    <col min="15614" max="15614" width="17" style="69" customWidth="1"/>
    <col min="15615" max="15615" width="37" style="69" customWidth="1"/>
    <col min="15616" max="15616" width="17.375" style="69" customWidth="1"/>
    <col min="15617" max="15866" width="9" style="69" customWidth="1"/>
    <col min="15867" max="15867" width="29.625" style="69" customWidth="1"/>
    <col min="15868" max="15868" width="12.75" style="69"/>
    <col min="15869" max="15869" width="29.75" style="69" customWidth="1"/>
    <col min="15870" max="15870" width="17" style="69" customWidth="1"/>
    <col min="15871" max="15871" width="37" style="69" customWidth="1"/>
    <col min="15872" max="15872" width="17.375" style="69" customWidth="1"/>
    <col min="15873" max="16122" width="9" style="69" customWidth="1"/>
    <col min="16123" max="16123" width="29.625" style="69" customWidth="1"/>
    <col min="16124" max="16124" width="12.75" style="69"/>
    <col min="16125" max="16125" width="29.75" style="69" customWidth="1"/>
    <col min="16126" max="16126" width="17" style="69" customWidth="1"/>
    <col min="16127" max="16127" width="37" style="69" customWidth="1"/>
    <col min="16128" max="16128" width="17.375" style="69" customWidth="1"/>
    <col min="16129" max="16378" width="9" style="69" customWidth="1"/>
    <col min="16379" max="16379" width="29.625" style="69" customWidth="1"/>
    <col min="16380" max="16384" width="12.75" style="69"/>
  </cols>
  <sheetData>
    <row r="1" ht="18" spans="1:4">
      <c r="A1" s="73" t="s">
        <v>453</v>
      </c>
      <c r="B1" s="73"/>
      <c r="C1" s="74"/>
      <c r="D1" s="75"/>
    </row>
    <row r="2" ht="30" customHeight="1" spans="1:4">
      <c r="A2" s="49" t="s">
        <v>454</v>
      </c>
      <c r="B2" s="49"/>
      <c r="C2" s="49"/>
      <c r="D2" s="49"/>
    </row>
    <row r="3" s="48" customFormat="1" ht="21.95" customHeight="1" spans="1:4">
      <c r="A3" s="76"/>
      <c r="B3" s="77"/>
      <c r="C3" s="78"/>
      <c r="D3" s="79" t="s">
        <v>2</v>
      </c>
    </row>
    <row r="4" s="48" customFormat="1" ht="24" customHeight="1" spans="1:4">
      <c r="A4" s="53" t="s">
        <v>192</v>
      </c>
      <c r="B4" s="53" t="s">
        <v>215</v>
      </c>
      <c r="C4" s="53" t="s">
        <v>99</v>
      </c>
      <c r="D4" s="54" t="s">
        <v>215</v>
      </c>
    </row>
    <row r="5" s="48" customFormat="1" ht="24" customHeight="1" spans="1:4">
      <c r="A5" s="53" t="s">
        <v>51</v>
      </c>
      <c r="B5" s="56">
        <f>B6+B18</f>
        <v>0</v>
      </c>
      <c r="C5" s="53" t="s">
        <v>51</v>
      </c>
      <c r="D5" s="80">
        <f>B5</f>
        <v>0</v>
      </c>
    </row>
    <row r="6" s="48" customFormat="1" ht="24" customHeight="1" spans="1:4">
      <c r="A6" s="81" t="s">
        <v>52</v>
      </c>
      <c r="B6" s="80"/>
      <c r="C6" s="82" t="s">
        <v>53</v>
      </c>
      <c r="D6" s="80"/>
    </row>
    <row r="7" s="48" customFormat="1" ht="20.1" customHeight="1" spans="1:5">
      <c r="A7" s="83" t="s">
        <v>252</v>
      </c>
      <c r="B7" s="80"/>
      <c r="C7" s="83" t="s">
        <v>253</v>
      </c>
      <c r="D7" s="80"/>
      <c r="E7" s="84"/>
    </row>
    <row r="8" s="48" customFormat="1" ht="20.1" customHeight="1" spans="1:5">
      <c r="A8" s="83" t="s">
        <v>254</v>
      </c>
      <c r="B8" s="80"/>
      <c r="C8" s="85" t="s">
        <v>455</v>
      </c>
      <c r="D8" s="59"/>
      <c r="E8" s="84"/>
    </row>
    <row r="9" s="48" customFormat="1" ht="20.1" customHeight="1" spans="1:4">
      <c r="A9" s="83"/>
      <c r="B9" s="80"/>
      <c r="C9" s="85" t="s">
        <v>456</v>
      </c>
      <c r="D9" s="59"/>
    </row>
    <row r="10" s="48" customFormat="1" ht="20.1" customHeight="1" spans="1:4">
      <c r="A10" s="83"/>
      <c r="B10" s="80"/>
      <c r="C10" s="83" t="s">
        <v>260</v>
      </c>
      <c r="D10" s="80"/>
    </row>
    <row r="11" s="48" customFormat="1" ht="20.1" customHeight="1" spans="1:6">
      <c r="A11" s="86"/>
      <c r="B11" s="87"/>
      <c r="C11" s="85" t="s">
        <v>261</v>
      </c>
      <c r="D11" s="59"/>
      <c r="E11" s="84"/>
      <c r="F11" s="88"/>
    </row>
    <row r="12" s="48" customFormat="1" ht="20.1" customHeight="1" spans="1:6">
      <c r="A12" s="89"/>
      <c r="B12" s="87"/>
      <c r="C12" s="85" t="s">
        <v>457</v>
      </c>
      <c r="D12" s="59"/>
      <c r="F12" s="88"/>
    </row>
    <row r="13" s="48" customFormat="1" ht="20.1" customHeight="1" spans="1:6">
      <c r="A13" s="90"/>
      <c r="B13" s="91"/>
      <c r="C13" s="83" t="s">
        <v>458</v>
      </c>
      <c r="D13" s="80"/>
      <c r="F13" s="88"/>
    </row>
    <row r="14" s="48" customFormat="1" ht="20.1" customHeight="1" spans="1:6">
      <c r="A14" s="92"/>
      <c r="B14" s="93"/>
      <c r="C14" s="85" t="s">
        <v>459</v>
      </c>
      <c r="D14" s="59"/>
      <c r="F14" s="88"/>
    </row>
    <row r="15" s="48" customFormat="1" ht="20.1" customHeight="1" spans="1:4">
      <c r="A15" s="94"/>
      <c r="B15" s="95"/>
      <c r="C15" s="85" t="s">
        <v>460</v>
      </c>
      <c r="D15" s="59"/>
    </row>
    <row r="16" s="48" customFormat="1" ht="20.1" customHeight="1" spans="1:4">
      <c r="A16" s="96"/>
      <c r="B16" s="87"/>
      <c r="C16" s="83" t="s">
        <v>265</v>
      </c>
      <c r="D16" s="80"/>
    </row>
    <row r="17" s="48" customFormat="1" ht="20.1" customHeight="1" spans="1:4">
      <c r="A17" s="96"/>
      <c r="B17" s="87"/>
      <c r="C17" s="85" t="s">
        <v>461</v>
      </c>
      <c r="D17" s="59"/>
    </row>
    <row r="18" s="48" customFormat="1" ht="20.1" customHeight="1" spans="1:5">
      <c r="A18" s="97" t="s">
        <v>88</v>
      </c>
      <c r="B18" s="98"/>
      <c r="C18" s="97" t="s">
        <v>89</v>
      </c>
      <c r="D18" s="80"/>
      <c r="E18" s="99"/>
    </row>
    <row r="19" s="48" customFormat="1" ht="20.1" customHeight="1" spans="1:5">
      <c r="A19" s="83" t="s">
        <v>462</v>
      </c>
      <c r="B19" s="59"/>
      <c r="C19" s="83" t="s">
        <v>463</v>
      </c>
      <c r="D19" s="59"/>
      <c r="E19" s="99"/>
    </row>
    <row r="20" s="48" customFormat="1" ht="20.1" customHeight="1" spans="1:4">
      <c r="A20" s="83" t="s">
        <v>464</v>
      </c>
      <c r="B20" s="59"/>
      <c r="C20" s="83"/>
      <c r="D20" s="59"/>
    </row>
    <row r="21" ht="35.1" customHeight="1" spans="1:4">
      <c r="A21" s="100" t="s">
        <v>465</v>
      </c>
      <c r="B21" s="100"/>
      <c r="C21" s="100"/>
      <c r="D21" s="100"/>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4"/>
  <sheetViews>
    <sheetView showZeros="0" workbookViewId="0">
      <selection activeCell="E15" sqref="E15"/>
    </sheetView>
  </sheetViews>
  <sheetFormatPr defaultColWidth="9" defaultRowHeight="14.25" outlineLevelCol="3"/>
  <cols>
    <col min="1" max="1" width="35.5" style="46" customWidth="1"/>
    <col min="2" max="2" width="13.5" style="47" customWidth="1"/>
    <col min="3" max="3" width="37.75" style="47" customWidth="1"/>
    <col min="4" max="4" width="13.5" style="47" customWidth="1"/>
    <col min="5" max="6" width="9" style="47"/>
    <col min="7" max="7" width="31.625" style="47" customWidth="1"/>
    <col min="8" max="8" width="9" style="47"/>
    <col min="9" max="9" width="31.625" style="47" customWidth="1"/>
    <col min="10" max="256" width="9" style="47"/>
    <col min="257" max="257" width="42.5" style="47" customWidth="1"/>
    <col min="258" max="258" width="16.25" style="47" customWidth="1"/>
    <col min="259" max="259" width="40" style="47" customWidth="1"/>
    <col min="260" max="260" width="17.875" style="47" customWidth="1"/>
    <col min="261" max="262" width="9" style="47"/>
    <col min="263" max="263" width="31.625" style="47" customWidth="1"/>
    <col min="264" max="264" width="9" style="47"/>
    <col min="265" max="265" width="31.625" style="47" customWidth="1"/>
    <col min="266" max="512" width="9" style="47"/>
    <col min="513" max="513" width="42.5" style="47" customWidth="1"/>
    <col min="514" max="514" width="16.25" style="47" customWidth="1"/>
    <col min="515" max="515" width="40" style="47" customWidth="1"/>
    <col min="516" max="516" width="17.875" style="47" customWidth="1"/>
    <col min="517" max="518" width="9" style="47"/>
    <col min="519" max="519" width="31.625" style="47" customWidth="1"/>
    <col min="520" max="520" width="9" style="47"/>
    <col min="521" max="521" width="31.625" style="47" customWidth="1"/>
    <col min="522" max="768" width="9" style="47"/>
    <col min="769" max="769" width="42.5" style="47" customWidth="1"/>
    <col min="770" max="770" width="16.25" style="47" customWidth="1"/>
    <col min="771" max="771" width="40" style="47" customWidth="1"/>
    <col min="772" max="772" width="17.875" style="47" customWidth="1"/>
    <col min="773" max="774" width="9" style="47"/>
    <col min="775" max="775" width="31.625" style="47" customWidth="1"/>
    <col min="776" max="776" width="9" style="47"/>
    <col min="777" max="777" width="31.625" style="47" customWidth="1"/>
    <col min="778" max="1024" width="9" style="47"/>
    <col min="1025" max="1025" width="42.5" style="47" customWidth="1"/>
    <col min="1026" max="1026" width="16.25" style="47" customWidth="1"/>
    <col min="1027" max="1027" width="40" style="47" customWidth="1"/>
    <col min="1028" max="1028" width="17.875" style="47" customWidth="1"/>
    <col min="1029" max="1030" width="9" style="47"/>
    <col min="1031" max="1031" width="31.625" style="47" customWidth="1"/>
    <col min="1032" max="1032" width="9" style="47"/>
    <col min="1033" max="1033" width="31.625" style="47" customWidth="1"/>
    <col min="1034" max="1280" width="9" style="47"/>
    <col min="1281" max="1281" width="42.5" style="47" customWidth="1"/>
    <col min="1282" max="1282" width="16.25" style="47" customWidth="1"/>
    <col min="1283" max="1283" width="40" style="47" customWidth="1"/>
    <col min="1284" max="1284" width="17.875" style="47" customWidth="1"/>
    <col min="1285" max="1286" width="9" style="47"/>
    <col min="1287" max="1287" width="31.625" style="47" customWidth="1"/>
    <col min="1288" max="1288" width="9" style="47"/>
    <col min="1289" max="1289" width="31.625" style="47" customWidth="1"/>
    <col min="1290" max="1536" width="9" style="47"/>
    <col min="1537" max="1537" width="42.5" style="47" customWidth="1"/>
    <col min="1538" max="1538" width="16.25" style="47" customWidth="1"/>
    <col min="1539" max="1539" width="40" style="47" customWidth="1"/>
    <col min="1540" max="1540" width="17.875" style="47" customWidth="1"/>
    <col min="1541" max="1542" width="9" style="47"/>
    <col min="1543" max="1543" width="31.625" style="47" customWidth="1"/>
    <col min="1544" max="1544" width="9" style="47"/>
    <col min="1545" max="1545" width="31.625" style="47" customWidth="1"/>
    <col min="1546" max="1792" width="9" style="47"/>
    <col min="1793" max="1793" width="42.5" style="47" customWidth="1"/>
    <col min="1794" max="1794" width="16.25" style="47" customWidth="1"/>
    <col min="1795" max="1795" width="40" style="47" customWidth="1"/>
    <col min="1796" max="1796" width="17.875" style="47" customWidth="1"/>
    <col min="1797" max="1798" width="9" style="47"/>
    <col min="1799" max="1799" width="31.625" style="47" customWidth="1"/>
    <col min="1800" max="1800" width="9" style="47"/>
    <col min="1801" max="1801" width="31.625" style="47" customWidth="1"/>
    <col min="1802" max="2048" width="9" style="47"/>
    <col min="2049" max="2049" width="42.5" style="47" customWidth="1"/>
    <col min="2050" max="2050" width="16.25" style="47" customWidth="1"/>
    <col min="2051" max="2051" width="40" style="47" customWidth="1"/>
    <col min="2052" max="2052" width="17.875" style="47" customWidth="1"/>
    <col min="2053" max="2054" width="9" style="47"/>
    <col min="2055" max="2055" width="31.625" style="47" customWidth="1"/>
    <col min="2056" max="2056" width="9" style="47"/>
    <col min="2057" max="2057" width="31.625" style="47" customWidth="1"/>
    <col min="2058" max="2304" width="9" style="47"/>
    <col min="2305" max="2305" width="42.5" style="47" customWidth="1"/>
    <col min="2306" max="2306" width="16.25" style="47" customWidth="1"/>
    <col min="2307" max="2307" width="40" style="47" customWidth="1"/>
    <col min="2308" max="2308" width="17.875" style="47" customWidth="1"/>
    <col min="2309" max="2310" width="9" style="47"/>
    <col min="2311" max="2311" width="31.625" style="47" customWidth="1"/>
    <col min="2312" max="2312" width="9" style="47"/>
    <col min="2313" max="2313" width="31.625" style="47" customWidth="1"/>
    <col min="2314" max="2560" width="9" style="47"/>
    <col min="2561" max="2561" width="42.5" style="47" customWidth="1"/>
    <col min="2562" max="2562" width="16.25" style="47" customWidth="1"/>
    <col min="2563" max="2563" width="40" style="47" customWidth="1"/>
    <col min="2564" max="2564" width="17.875" style="47" customWidth="1"/>
    <col min="2565" max="2566" width="9" style="47"/>
    <col min="2567" max="2567" width="31.625" style="47" customWidth="1"/>
    <col min="2568" max="2568" width="9" style="47"/>
    <col min="2569" max="2569" width="31.625" style="47" customWidth="1"/>
    <col min="2570" max="2816" width="9" style="47"/>
    <col min="2817" max="2817" width="42.5" style="47" customWidth="1"/>
    <col min="2818" max="2818" width="16.25" style="47" customWidth="1"/>
    <col min="2819" max="2819" width="40" style="47" customWidth="1"/>
    <col min="2820" max="2820" width="17.875" style="47" customWidth="1"/>
    <col min="2821" max="2822" width="9" style="47"/>
    <col min="2823" max="2823" width="31.625" style="47" customWidth="1"/>
    <col min="2824" max="2824" width="9" style="47"/>
    <col min="2825" max="2825" width="31.625" style="47" customWidth="1"/>
    <col min="2826" max="3072" width="9" style="47"/>
    <col min="3073" max="3073" width="42.5" style="47" customWidth="1"/>
    <col min="3074" max="3074" width="16.25" style="47" customWidth="1"/>
    <col min="3075" max="3075" width="40" style="47" customWidth="1"/>
    <col min="3076" max="3076" width="17.875" style="47" customWidth="1"/>
    <col min="3077" max="3078" width="9" style="47"/>
    <col min="3079" max="3079" width="31.625" style="47" customWidth="1"/>
    <col min="3080" max="3080" width="9" style="47"/>
    <col min="3081" max="3081" width="31.625" style="47" customWidth="1"/>
    <col min="3082" max="3328" width="9" style="47"/>
    <col min="3329" max="3329" width="42.5" style="47" customWidth="1"/>
    <col min="3330" max="3330" width="16.25" style="47" customWidth="1"/>
    <col min="3331" max="3331" width="40" style="47" customWidth="1"/>
    <col min="3332" max="3332" width="17.875" style="47" customWidth="1"/>
    <col min="3333" max="3334" width="9" style="47"/>
    <col min="3335" max="3335" width="31.625" style="47" customWidth="1"/>
    <col min="3336" max="3336" width="9" style="47"/>
    <col min="3337" max="3337" width="31.625" style="47" customWidth="1"/>
    <col min="3338" max="3584" width="9" style="47"/>
    <col min="3585" max="3585" width="42.5" style="47" customWidth="1"/>
    <col min="3586" max="3586" width="16.25" style="47" customWidth="1"/>
    <col min="3587" max="3587" width="40" style="47" customWidth="1"/>
    <col min="3588" max="3588" width="17.875" style="47" customWidth="1"/>
    <col min="3589" max="3590" width="9" style="47"/>
    <col min="3591" max="3591" width="31.625" style="47" customWidth="1"/>
    <col min="3592" max="3592" width="9" style="47"/>
    <col min="3593" max="3593" width="31.625" style="47" customWidth="1"/>
    <col min="3594" max="3840" width="9" style="47"/>
    <col min="3841" max="3841" width="42.5" style="47" customWidth="1"/>
    <col min="3842" max="3842" width="16.25" style="47" customWidth="1"/>
    <col min="3843" max="3843" width="40" style="47" customWidth="1"/>
    <col min="3844" max="3844" width="17.875" style="47" customWidth="1"/>
    <col min="3845" max="3846" width="9" style="47"/>
    <col min="3847" max="3847" width="31.625" style="47" customWidth="1"/>
    <col min="3848" max="3848" width="9" style="47"/>
    <col min="3849" max="3849" width="31.625" style="47" customWidth="1"/>
    <col min="3850" max="4096" width="9" style="47"/>
    <col min="4097" max="4097" width="42.5" style="47" customWidth="1"/>
    <col min="4098" max="4098" width="16.25" style="47" customWidth="1"/>
    <col min="4099" max="4099" width="40" style="47" customWidth="1"/>
    <col min="4100" max="4100" width="17.875" style="47" customWidth="1"/>
    <col min="4101" max="4102" width="9" style="47"/>
    <col min="4103" max="4103" width="31.625" style="47" customWidth="1"/>
    <col min="4104" max="4104" width="9" style="47"/>
    <col min="4105" max="4105" width="31.625" style="47" customWidth="1"/>
    <col min="4106" max="4352" width="9" style="47"/>
    <col min="4353" max="4353" width="42.5" style="47" customWidth="1"/>
    <col min="4354" max="4354" width="16.25" style="47" customWidth="1"/>
    <col min="4355" max="4355" width="40" style="47" customWidth="1"/>
    <col min="4356" max="4356" width="17.875" style="47" customWidth="1"/>
    <col min="4357" max="4358" width="9" style="47"/>
    <col min="4359" max="4359" width="31.625" style="47" customWidth="1"/>
    <col min="4360" max="4360" width="9" style="47"/>
    <col min="4361" max="4361" width="31.625" style="47" customWidth="1"/>
    <col min="4362" max="4608" width="9" style="47"/>
    <col min="4609" max="4609" width="42.5" style="47" customWidth="1"/>
    <col min="4610" max="4610" width="16.25" style="47" customWidth="1"/>
    <col min="4611" max="4611" width="40" style="47" customWidth="1"/>
    <col min="4612" max="4612" width="17.875" style="47" customWidth="1"/>
    <col min="4613" max="4614" width="9" style="47"/>
    <col min="4615" max="4615" width="31.625" style="47" customWidth="1"/>
    <col min="4616" max="4616" width="9" style="47"/>
    <col min="4617" max="4617" width="31.625" style="47" customWidth="1"/>
    <col min="4618" max="4864" width="9" style="47"/>
    <col min="4865" max="4865" width="42.5" style="47" customWidth="1"/>
    <col min="4866" max="4866" width="16.25" style="47" customWidth="1"/>
    <col min="4867" max="4867" width="40" style="47" customWidth="1"/>
    <col min="4868" max="4868" width="17.875" style="47" customWidth="1"/>
    <col min="4869" max="4870" width="9" style="47"/>
    <col min="4871" max="4871" width="31.625" style="47" customWidth="1"/>
    <col min="4872" max="4872" width="9" style="47"/>
    <col min="4873" max="4873" width="31.625" style="47" customWidth="1"/>
    <col min="4874" max="5120" width="9" style="47"/>
    <col min="5121" max="5121" width="42.5" style="47" customWidth="1"/>
    <col min="5122" max="5122" width="16.25" style="47" customWidth="1"/>
    <col min="5123" max="5123" width="40" style="47" customWidth="1"/>
    <col min="5124" max="5124" width="17.875" style="47" customWidth="1"/>
    <col min="5125" max="5126" width="9" style="47"/>
    <col min="5127" max="5127" width="31.625" style="47" customWidth="1"/>
    <col min="5128" max="5128" width="9" style="47"/>
    <col min="5129" max="5129" width="31.625" style="47" customWidth="1"/>
    <col min="5130" max="5376" width="9" style="47"/>
    <col min="5377" max="5377" width="42.5" style="47" customWidth="1"/>
    <col min="5378" max="5378" width="16.25" style="47" customWidth="1"/>
    <col min="5379" max="5379" width="40" style="47" customWidth="1"/>
    <col min="5380" max="5380" width="17.875" style="47" customWidth="1"/>
    <col min="5381" max="5382" width="9" style="47"/>
    <col min="5383" max="5383" width="31.625" style="47" customWidth="1"/>
    <col min="5384" max="5384" width="9" style="47"/>
    <col min="5385" max="5385" width="31.625" style="47" customWidth="1"/>
    <col min="5386" max="5632" width="9" style="47"/>
    <col min="5633" max="5633" width="42.5" style="47" customWidth="1"/>
    <col min="5634" max="5634" width="16.25" style="47" customWidth="1"/>
    <col min="5635" max="5635" width="40" style="47" customWidth="1"/>
    <col min="5636" max="5636" width="17.875" style="47" customWidth="1"/>
    <col min="5637" max="5638" width="9" style="47"/>
    <col min="5639" max="5639" width="31.625" style="47" customWidth="1"/>
    <col min="5640" max="5640" width="9" style="47"/>
    <col min="5641" max="5641" width="31.625" style="47" customWidth="1"/>
    <col min="5642" max="5888" width="9" style="47"/>
    <col min="5889" max="5889" width="42.5" style="47" customWidth="1"/>
    <col min="5890" max="5890" width="16.25" style="47" customWidth="1"/>
    <col min="5891" max="5891" width="40" style="47" customWidth="1"/>
    <col min="5892" max="5892" width="17.875" style="47" customWidth="1"/>
    <col min="5893" max="5894" width="9" style="47"/>
    <col min="5895" max="5895" width="31.625" style="47" customWidth="1"/>
    <col min="5896" max="5896" width="9" style="47"/>
    <col min="5897" max="5897" width="31.625" style="47" customWidth="1"/>
    <col min="5898" max="6144" width="9" style="47"/>
    <col min="6145" max="6145" width="42.5" style="47" customWidth="1"/>
    <col min="6146" max="6146" width="16.25" style="47" customWidth="1"/>
    <col min="6147" max="6147" width="40" style="47" customWidth="1"/>
    <col min="6148" max="6148" width="17.875" style="47" customWidth="1"/>
    <col min="6149" max="6150" width="9" style="47"/>
    <col min="6151" max="6151" width="31.625" style="47" customWidth="1"/>
    <col min="6152" max="6152" width="9" style="47"/>
    <col min="6153" max="6153" width="31.625" style="47" customWidth="1"/>
    <col min="6154" max="6400" width="9" style="47"/>
    <col min="6401" max="6401" width="42.5" style="47" customWidth="1"/>
    <col min="6402" max="6402" width="16.25" style="47" customWidth="1"/>
    <col min="6403" max="6403" width="40" style="47" customWidth="1"/>
    <col min="6404" max="6404" width="17.875" style="47" customWidth="1"/>
    <col min="6405" max="6406" width="9" style="47"/>
    <col min="6407" max="6407" width="31.625" style="47" customWidth="1"/>
    <col min="6408" max="6408" width="9" style="47"/>
    <col min="6409" max="6409" width="31.625" style="47" customWidth="1"/>
    <col min="6410" max="6656" width="9" style="47"/>
    <col min="6657" max="6657" width="42.5" style="47" customWidth="1"/>
    <col min="6658" max="6658" width="16.25" style="47" customWidth="1"/>
    <col min="6659" max="6659" width="40" style="47" customWidth="1"/>
    <col min="6660" max="6660" width="17.875" style="47" customWidth="1"/>
    <col min="6661" max="6662" width="9" style="47"/>
    <col min="6663" max="6663" width="31.625" style="47" customWidth="1"/>
    <col min="6664" max="6664" width="9" style="47"/>
    <col min="6665" max="6665" width="31.625" style="47" customWidth="1"/>
    <col min="6666" max="6912" width="9" style="47"/>
    <col min="6913" max="6913" width="42.5" style="47" customWidth="1"/>
    <col min="6914" max="6914" width="16.25" style="47" customWidth="1"/>
    <col min="6915" max="6915" width="40" style="47" customWidth="1"/>
    <col min="6916" max="6916" width="17.875" style="47" customWidth="1"/>
    <col min="6917" max="6918" width="9" style="47"/>
    <col min="6919" max="6919" width="31.625" style="47" customWidth="1"/>
    <col min="6920" max="6920" width="9" style="47"/>
    <col min="6921" max="6921" width="31.625" style="47" customWidth="1"/>
    <col min="6922" max="7168" width="9" style="47"/>
    <col min="7169" max="7169" width="42.5" style="47" customWidth="1"/>
    <col min="7170" max="7170" width="16.25" style="47" customWidth="1"/>
    <col min="7171" max="7171" width="40" style="47" customWidth="1"/>
    <col min="7172" max="7172" width="17.875" style="47" customWidth="1"/>
    <col min="7173" max="7174" width="9" style="47"/>
    <col min="7175" max="7175" width="31.625" style="47" customWidth="1"/>
    <col min="7176" max="7176" width="9" style="47"/>
    <col min="7177" max="7177" width="31.625" style="47" customWidth="1"/>
    <col min="7178" max="7424" width="9" style="47"/>
    <col min="7425" max="7425" width="42.5" style="47" customWidth="1"/>
    <col min="7426" max="7426" width="16.25" style="47" customWidth="1"/>
    <col min="7427" max="7427" width="40" style="47" customWidth="1"/>
    <col min="7428" max="7428" width="17.875" style="47" customWidth="1"/>
    <col min="7429" max="7430" width="9" style="47"/>
    <col min="7431" max="7431" width="31.625" style="47" customWidth="1"/>
    <col min="7432" max="7432" width="9" style="47"/>
    <col min="7433" max="7433" width="31.625" style="47" customWidth="1"/>
    <col min="7434" max="7680" width="9" style="47"/>
    <col min="7681" max="7681" width="42.5" style="47" customWidth="1"/>
    <col min="7682" max="7682" width="16.25" style="47" customWidth="1"/>
    <col min="7683" max="7683" width="40" style="47" customWidth="1"/>
    <col min="7684" max="7684" width="17.875" style="47" customWidth="1"/>
    <col min="7685" max="7686" width="9" style="47"/>
    <col min="7687" max="7687" width="31.625" style="47" customWidth="1"/>
    <col min="7688" max="7688" width="9" style="47"/>
    <col min="7689" max="7689" width="31.625" style="47" customWidth="1"/>
    <col min="7690" max="7936" width="9" style="47"/>
    <col min="7937" max="7937" width="42.5" style="47" customWidth="1"/>
    <col min="7938" max="7938" width="16.25" style="47" customWidth="1"/>
    <col min="7939" max="7939" width="40" style="47" customWidth="1"/>
    <col min="7940" max="7940" width="17.875" style="47" customWidth="1"/>
    <col min="7941" max="7942" width="9" style="47"/>
    <col min="7943" max="7943" width="31.625" style="47" customWidth="1"/>
    <col min="7944" max="7944" width="9" style="47"/>
    <col min="7945" max="7945" width="31.625" style="47" customWidth="1"/>
    <col min="7946" max="8192" width="9" style="47"/>
    <col min="8193" max="8193" width="42.5" style="47" customWidth="1"/>
    <col min="8194" max="8194" width="16.25" style="47" customWidth="1"/>
    <col min="8195" max="8195" width="40" style="47" customWidth="1"/>
    <col min="8196" max="8196" width="17.875" style="47" customWidth="1"/>
    <col min="8197" max="8198" width="9" style="47"/>
    <col min="8199" max="8199" width="31.625" style="47" customWidth="1"/>
    <col min="8200" max="8200" width="9" style="47"/>
    <col min="8201" max="8201" width="31.625" style="47" customWidth="1"/>
    <col min="8202" max="8448" width="9" style="47"/>
    <col min="8449" max="8449" width="42.5" style="47" customWidth="1"/>
    <col min="8450" max="8450" width="16.25" style="47" customWidth="1"/>
    <col min="8451" max="8451" width="40" style="47" customWidth="1"/>
    <col min="8452" max="8452" width="17.875" style="47" customWidth="1"/>
    <col min="8453" max="8454" width="9" style="47"/>
    <col min="8455" max="8455" width="31.625" style="47" customWidth="1"/>
    <col min="8456" max="8456" width="9" style="47"/>
    <col min="8457" max="8457" width="31.625" style="47" customWidth="1"/>
    <col min="8458" max="8704" width="9" style="47"/>
    <col min="8705" max="8705" width="42.5" style="47" customWidth="1"/>
    <col min="8706" max="8706" width="16.25" style="47" customWidth="1"/>
    <col min="8707" max="8707" width="40" style="47" customWidth="1"/>
    <col min="8708" max="8708" width="17.875" style="47" customWidth="1"/>
    <col min="8709" max="8710" width="9" style="47"/>
    <col min="8711" max="8711" width="31.625" style="47" customWidth="1"/>
    <col min="8712" max="8712" width="9" style="47"/>
    <col min="8713" max="8713" width="31.625" style="47" customWidth="1"/>
    <col min="8714" max="8960" width="9" style="47"/>
    <col min="8961" max="8961" width="42.5" style="47" customWidth="1"/>
    <col min="8962" max="8962" width="16.25" style="47" customWidth="1"/>
    <col min="8963" max="8963" width="40" style="47" customWidth="1"/>
    <col min="8964" max="8964" width="17.875" style="47" customWidth="1"/>
    <col min="8965" max="8966" width="9" style="47"/>
    <col min="8967" max="8967" width="31.625" style="47" customWidth="1"/>
    <col min="8968" max="8968" width="9" style="47"/>
    <col min="8969" max="8969" width="31.625" style="47" customWidth="1"/>
    <col min="8970" max="9216" width="9" style="47"/>
    <col min="9217" max="9217" width="42.5" style="47" customWidth="1"/>
    <col min="9218" max="9218" width="16.25" style="47" customWidth="1"/>
    <col min="9219" max="9219" width="40" style="47" customWidth="1"/>
    <col min="9220" max="9220" width="17.875" style="47" customWidth="1"/>
    <col min="9221" max="9222" width="9" style="47"/>
    <col min="9223" max="9223" width="31.625" style="47" customWidth="1"/>
    <col min="9224" max="9224" width="9" style="47"/>
    <col min="9225" max="9225" width="31.625" style="47" customWidth="1"/>
    <col min="9226" max="9472" width="9" style="47"/>
    <col min="9473" max="9473" width="42.5" style="47" customWidth="1"/>
    <col min="9474" max="9474" width="16.25" style="47" customWidth="1"/>
    <col min="9475" max="9475" width="40" style="47" customWidth="1"/>
    <col min="9476" max="9476" width="17.875" style="47" customWidth="1"/>
    <col min="9477" max="9478" width="9" style="47"/>
    <col min="9479" max="9479" width="31.625" style="47" customWidth="1"/>
    <col min="9480" max="9480" width="9" style="47"/>
    <col min="9481" max="9481" width="31.625" style="47" customWidth="1"/>
    <col min="9482" max="9728" width="9" style="47"/>
    <col min="9729" max="9729" width="42.5" style="47" customWidth="1"/>
    <col min="9730" max="9730" width="16.25" style="47" customWidth="1"/>
    <col min="9731" max="9731" width="40" style="47" customWidth="1"/>
    <col min="9732" max="9732" width="17.875" style="47" customWidth="1"/>
    <col min="9733" max="9734" width="9" style="47"/>
    <col min="9735" max="9735" width="31.625" style="47" customWidth="1"/>
    <col min="9736" max="9736" width="9" style="47"/>
    <col min="9737" max="9737" width="31.625" style="47" customWidth="1"/>
    <col min="9738" max="9984" width="9" style="47"/>
    <col min="9985" max="9985" width="42.5" style="47" customWidth="1"/>
    <col min="9986" max="9986" width="16.25" style="47" customWidth="1"/>
    <col min="9987" max="9987" width="40" style="47" customWidth="1"/>
    <col min="9988" max="9988" width="17.875" style="47" customWidth="1"/>
    <col min="9989" max="9990" width="9" style="47"/>
    <col min="9991" max="9991" width="31.625" style="47" customWidth="1"/>
    <col min="9992" max="9992" width="9" style="47"/>
    <col min="9993" max="9993" width="31.625" style="47" customWidth="1"/>
    <col min="9994" max="10240" width="9" style="47"/>
    <col min="10241" max="10241" width="42.5" style="47" customWidth="1"/>
    <col min="10242" max="10242" width="16.25" style="47" customWidth="1"/>
    <col min="10243" max="10243" width="40" style="47" customWidth="1"/>
    <col min="10244" max="10244" width="17.875" style="47" customWidth="1"/>
    <col min="10245" max="10246" width="9" style="47"/>
    <col min="10247" max="10247" width="31.625" style="47" customWidth="1"/>
    <col min="10248" max="10248" width="9" style="47"/>
    <col min="10249" max="10249" width="31.625" style="47" customWidth="1"/>
    <col min="10250" max="10496" width="9" style="47"/>
    <col min="10497" max="10497" width="42.5" style="47" customWidth="1"/>
    <col min="10498" max="10498" width="16.25" style="47" customWidth="1"/>
    <col min="10499" max="10499" width="40" style="47" customWidth="1"/>
    <col min="10500" max="10500" width="17.875" style="47" customWidth="1"/>
    <col min="10501" max="10502" width="9" style="47"/>
    <col min="10503" max="10503" width="31.625" style="47" customWidth="1"/>
    <col min="10504" max="10504" width="9" style="47"/>
    <col min="10505" max="10505" width="31.625" style="47" customWidth="1"/>
    <col min="10506" max="10752" width="9" style="47"/>
    <col min="10753" max="10753" width="42.5" style="47" customWidth="1"/>
    <col min="10754" max="10754" width="16.25" style="47" customWidth="1"/>
    <col min="10755" max="10755" width="40" style="47" customWidth="1"/>
    <col min="10756" max="10756" width="17.875" style="47" customWidth="1"/>
    <col min="10757" max="10758" width="9" style="47"/>
    <col min="10759" max="10759" width="31.625" style="47" customWidth="1"/>
    <col min="10760" max="10760" width="9" style="47"/>
    <col min="10761" max="10761" width="31.625" style="47" customWidth="1"/>
    <col min="10762" max="11008" width="9" style="47"/>
    <col min="11009" max="11009" width="42.5" style="47" customWidth="1"/>
    <col min="11010" max="11010" width="16.25" style="47" customWidth="1"/>
    <col min="11011" max="11011" width="40" style="47" customWidth="1"/>
    <col min="11012" max="11012" width="17.875" style="47" customWidth="1"/>
    <col min="11013" max="11014" width="9" style="47"/>
    <col min="11015" max="11015" width="31.625" style="47" customWidth="1"/>
    <col min="11016" max="11016" width="9" style="47"/>
    <col min="11017" max="11017" width="31.625" style="47" customWidth="1"/>
    <col min="11018" max="11264" width="9" style="47"/>
    <col min="11265" max="11265" width="42.5" style="47" customWidth="1"/>
    <col min="11266" max="11266" width="16.25" style="47" customWidth="1"/>
    <col min="11267" max="11267" width="40" style="47" customWidth="1"/>
    <col min="11268" max="11268" width="17.875" style="47" customWidth="1"/>
    <col min="11269" max="11270" width="9" style="47"/>
    <col min="11271" max="11271" width="31.625" style="47" customWidth="1"/>
    <col min="11272" max="11272" width="9" style="47"/>
    <col min="11273" max="11273" width="31.625" style="47" customWidth="1"/>
    <col min="11274" max="11520" width="9" style="47"/>
    <col min="11521" max="11521" width="42.5" style="47" customWidth="1"/>
    <col min="11522" max="11522" width="16.25" style="47" customWidth="1"/>
    <col min="11523" max="11523" width="40" style="47" customWidth="1"/>
    <col min="11524" max="11524" width="17.875" style="47" customWidth="1"/>
    <col min="11525" max="11526" width="9" style="47"/>
    <col min="11527" max="11527" width="31.625" style="47" customWidth="1"/>
    <col min="11528" max="11528" width="9" style="47"/>
    <col min="11529" max="11529" width="31.625" style="47" customWidth="1"/>
    <col min="11530" max="11776" width="9" style="47"/>
    <col min="11777" max="11777" width="42.5" style="47" customWidth="1"/>
    <col min="11778" max="11778" width="16.25" style="47" customWidth="1"/>
    <col min="11779" max="11779" width="40" style="47" customWidth="1"/>
    <col min="11780" max="11780" width="17.875" style="47" customWidth="1"/>
    <col min="11781" max="11782" width="9" style="47"/>
    <col min="11783" max="11783" width="31.625" style="47" customWidth="1"/>
    <col min="11784" max="11784" width="9" style="47"/>
    <col min="11785" max="11785" width="31.625" style="47" customWidth="1"/>
    <col min="11786" max="12032" width="9" style="47"/>
    <col min="12033" max="12033" width="42.5" style="47" customWidth="1"/>
    <col min="12034" max="12034" width="16.25" style="47" customWidth="1"/>
    <col min="12035" max="12035" width="40" style="47" customWidth="1"/>
    <col min="12036" max="12036" width="17.875" style="47" customWidth="1"/>
    <col min="12037" max="12038" width="9" style="47"/>
    <col min="12039" max="12039" width="31.625" style="47" customWidth="1"/>
    <col min="12040" max="12040" width="9" style="47"/>
    <col min="12041" max="12041" width="31.625" style="47" customWidth="1"/>
    <col min="12042" max="12288" width="9" style="47"/>
    <col min="12289" max="12289" width="42.5" style="47" customWidth="1"/>
    <col min="12290" max="12290" width="16.25" style="47" customWidth="1"/>
    <col min="12291" max="12291" width="40" style="47" customWidth="1"/>
    <col min="12292" max="12292" width="17.875" style="47" customWidth="1"/>
    <col min="12293" max="12294" width="9" style="47"/>
    <col min="12295" max="12295" width="31.625" style="47" customWidth="1"/>
    <col min="12296" max="12296" width="9" style="47"/>
    <col min="12297" max="12297" width="31.625" style="47" customWidth="1"/>
    <col min="12298" max="12544" width="9" style="47"/>
    <col min="12545" max="12545" width="42.5" style="47" customWidth="1"/>
    <col min="12546" max="12546" width="16.25" style="47" customWidth="1"/>
    <col min="12547" max="12547" width="40" style="47" customWidth="1"/>
    <col min="12548" max="12548" width="17.875" style="47" customWidth="1"/>
    <col min="12549" max="12550" width="9" style="47"/>
    <col min="12551" max="12551" width="31.625" style="47" customWidth="1"/>
    <col min="12552" max="12552" width="9" style="47"/>
    <col min="12553" max="12553" width="31.625" style="47" customWidth="1"/>
    <col min="12554" max="12800" width="9" style="47"/>
    <col min="12801" max="12801" width="42.5" style="47" customWidth="1"/>
    <col min="12802" max="12802" width="16.25" style="47" customWidth="1"/>
    <col min="12803" max="12803" width="40" style="47" customWidth="1"/>
    <col min="12804" max="12804" width="17.875" style="47" customWidth="1"/>
    <col min="12805" max="12806" width="9" style="47"/>
    <col min="12807" max="12807" width="31.625" style="47" customWidth="1"/>
    <col min="12808" max="12808" width="9" style="47"/>
    <col min="12809" max="12809" width="31.625" style="47" customWidth="1"/>
    <col min="12810" max="13056" width="9" style="47"/>
    <col min="13057" max="13057" width="42.5" style="47" customWidth="1"/>
    <col min="13058" max="13058" width="16.25" style="47" customWidth="1"/>
    <col min="13059" max="13059" width="40" style="47" customWidth="1"/>
    <col min="13060" max="13060" width="17.875" style="47" customWidth="1"/>
    <col min="13061" max="13062" width="9" style="47"/>
    <col min="13063" max="13063" width="31.625" style="47" customWidth="1"/>
    <col min="13064" max="13064" width="9" style="47"/>
    <col min="13065" max="13065" width="31.625" style="47" customWidth="1"/>
    <col min="13066" max="13312" width="9" style="47"/>
    <col min="13313" max="13313" width="42.5" style="47" customWidth="1"/>
    <col min="13314" max="13314" width="16.25" style="47" customWidth="1"/>
    <col min="13315" max="13315" width="40" style="47" customWidth="1"/>
    <col min="13316" max="13316" width="17.875" style="47" customWidth="1"/>
    <col min="13317" max="13318" width="9" style="47"/>
    <col min="13319" max="13319" width="31.625" style="47" customWidth="1"/>
    <col min="13320" max="13320" width="9" style="47"/>
    <col min="13321" max="13321" width="31.625" style="47" customWidth="1"/>
    <col min="13322" max="13568" width="9" style="47"/>
    <col min="13569" max="13569" width="42.5" style="47" customWidth="1"/>
    <col min="13570" max="13570" width="16.25" style="47" customWidth="1"/>
    <col min="13571" max="13571" width="40" style="47" customWidth="1"/>
    <col min="13572" max="13572" width="17.875" style="47" customWidth="1"/>
    <col min="13573" max="13574" width="9" style="47"/>
    <col min="13575" max="13575" width="31.625" style="47" customWidth="1"/>
    <col min="13576" max="13576" width="9" style="47"/>
    <col min="13577" max="13577" width="31.625" style="47" customWidth="1"/>
    <col min="13578" max="13824" width="9" style="47"/>
    <col min="13825" max="13825" width="42.5" style="47" customWidth="1"/>
    <col min="13826" max="13826" width="16.25" style="47" customWidth="1"/>
    <col min="13827" max="13827" width="40" style="47" customWidth="1"/>
    <col min="13828" max="13828" width="17.875" style="47" customWidth="1"/>
    <col min="13829" max="13830" width="9" style="47"/>
    <col min="13831" max="13831" width="31.625" style="47" customWidth="1"/>
    <col min="13832" max="13832" width="9" style="47"/>
    <col min="13833" max="13833" width="31.625" style="47" customWidth="1"/>
    <col min="13834" max="14080" width="9" style="47"/>
    <col min="14081" max="14081" width="42.5" style="47" customWidth="1"/>
    <col min="14082" max="14082" width="16.25" style="47" customWidth="1"/>
    <col min="14083" max="14083" width="40" style="47" customWidth="1"/>
    <col min="14084" max="14084" width="17.875" style="47" customWidth="1"/>
    <col min="14085" max="14086" width="9" style="47"/>
    <col min="14087" max="14087" width="31.625" style="47" customWidth="1"/>
    <col min="14088" max="14088" width="9" style="47"/>
    <col min="14089" max="14089" width="31.625" style="47" customWidth="1"/>
    <col min="14090" max="14336" width="9" style="47"/>
    <col min="14337" max="14337" width="42.5" style="47" customWidth="1"/>
    <col min="14338" max="14338" width="16.25" style="47" customWidth="1"/>
    <col min="14339" max="14339" width="40" style="47" customWidth="1"/>
    <col min="14340" max="14340" width="17.875" style="47" customWidth="1"/>
    <col min="14341" max="14342" width="9" style="47"/>
    <col min="14343" max="14343" width="31.625" style="47" customWidth="1"/>
    <col min="14344" max="14344" width="9" style="47"/>
    <col min="14345" max="14345" width="31.625" style="47" customWidth="1"/>
    <col min="14346" max="14592" width="9" style="47"/>
    <col min="14593" max="14593" width="42.5" style="47" customWidth="1"/>
    <col min="14594" max="14594" width="16.25" style="47" customWidth="1"/>
    <col min="14595" max="14595" width="40" style="47" customWidth="1"/>
    <col min="14596" max="14596" width="17.875" style="47" customWidth="1"/>
    <col min="14597" max="14598" width="9" style="47"/>
    <col min="14599" max="14599" width="31.625" style="47" customWidth="1"/>
    <col min="14600" max="14600" width="9" style="47"/>
    <col min="14601" max="14601" width="31.625" style="47" customWidth="1"/>
    <col min="14602" max="14848" width="9" style="47"/>
    <col min="14849" max="14849" width="42.5" style="47" customWidth="1"/>
    <col min="14850" max="14850" width="16.25" style="47" customWidth="1"/>
    <col min="14851" max="14851" width="40" style="47" customWidth="1"/>
    <col min="14852" max="14852" width="17.875" style="47" customWidth="1"/>
    <col min="14853" max="14854" width="9" style="47"/>
    <col min="14855" max="14855" width="31.625" style="47" customWidth="1"/>
    <col min="14856" max="14856" width="9" style="47"/>
    <col min="14857" max="14857" width="31.625" style="47" customWidth="1"/>
    <col min="14858" max="15104" width="9" style="47"/>
    <col min="15105" max="15105" width="42.5" style="47" customWidth="1"/>
    <col min="15106" max="15106" width="16.25" style="47" customWidth="1"/>
    <col min="15107" max="15107" width="40" style="47" customWidth="1"/>
    <col min="15108" max="15108" width="17.875" style="47" customWidth="1"/>
    <col min="15109" max="15110" width="9" style="47"/>
    <col min="15111" max="15111" width="31.625" style="47" customWidth="1"/>
    <col min="15112" max="15112" width="9" style="47"/>
    <col min="15113" max="15113" width="31.625" style="47" customWidth="1"/>
    <col min="15114" max="15360" width="9" style="47"/>
    <col min="15361" max="15361" width="42.5" style="47" customWidth="1"/>
    <col min="15362" max="15362" width="16.25" style="47" customWidth="1"/>
    <col min="15363" max="15363" width="40" style="47" customWidth="1"/>
    <col min="15364" max="15364" width="17.875" style="47" customWidth="1"/>
    <col min="15365" max="15366" width="9" style="47"/>
    <col min="15367" max="15367" width="31.625" style="47" customWidth="1"/>
    <col min="15368" max="15368" width="9" style="47"/>
    <col min="15369" max="15369" width="31.625" style="47" customWidth="1"/>
    <col min="15370" max="15616" width="9" style="47"/>
    <col min="15617" max="15617" width="42.5" style="47" customWidth="1"/>
    <col min="15618" max="15618" width="16.25" style="47" customWidth="1"/>
    <col min="15619" max="15619" width="40" style="47" customWidth="1"/>
    <col min="15620" max="15620" width="17.875" style="47" customWidth="1"/>
    <col min="15621" max="15622" width="9" style="47"/>
    <col min="15623" max="15623" width="31.625" style="47" customWidth="1"/>
    <col min="15624" max="15624" width="9" style="47"/>
    <col min="15625" max="15625" width="31.625" style="47" customWidth="1"/>
    <col min="15626" max="15872" width="9" style="47"/>
    <col min="15873" max="15873" width="42.5" style="47" customWidth="1"/>
    <col min="15874" max="15874" width="16.25" style="47" customWidth="1"/>
    <col min="15875" max="15875" width="40" style="47" customWidth="1"/>
    <col min="15876" max="15876" width="17.875" style="47" customWidth="1"/>
    <col min="15877" max="15878" width="9" style="47"/>
    <col min="15879" max="15879" width="31.625" style="47" customWidth="1"/>
    <col min="15880" max="15880" width="9" style="47"/>
    <col min="15881" max="15881" width="31.625" style="47" customWidth="1"/>
    <col min="15882" max="16128" width="9" style="47"/>
    <col min="16129" max="16129" width="42.5" style="47" customWidth="1"/>
    <col min="16130" max="16130" width="16.25" style="47" customWidth="1"/>
    <col min="16131" max="16131" width="40" style="47" customWidth="1"/>
    <col min="16132" max="16132" width="17.875" style="47" customWidth="1"/>
    <col min="16133" max="16134" width="9" style="47"/>
    <col min="16135" max="16135" width="31.625" style="47" customWidth="1"/>
    <col min="16136" max="16136" width="9" style="47"/>
    <col min="16137" max="16137" width="31.625" style="47" customWidth="1"/>
    <col min="16138" max="16384" width="9" style="47"/>
  </cols>
  <sheetData>
    <row r="1" ht="24" customHeight="1" spans="1:4">
      <c r="A1" s="29" t="s">
        <v>466</v>
      </c>
      <c r="B1" s="29"/>
      <c r="C1" s="48"/>
      <c r="D1" s="48"/>
    </row>
    <row r="2" ht="31.5" customHeight="1" spans="1:4">
      <c r="A2" s="49" t="s">
        <v>467</v>
      </c>
      <c r="B2" s="49"/>
      <c r="C2" s="49"/>
      <c r="D2" s="49"/>
    </row>
    <row r="3" ht="24.75" customHeight="1" spans="1:4">
      <c r="A3" s="50"/>
      <c r="B3" s="50"/>
      <c r="C3" s="51"/>
      <c r="D3" s="52" t="s">
        <v>2</v>
      </c>
    </row>
    <row r="4" ht="24" customHeight="1" spans="1:4">
      <c r="A4" s="53" t="s">
        <v>192</v>
      </c>
      <c r="B4" s="54" t="s">
        <v>215</v>
      </c>
      <c r="C4" s="53" t="s">
        <v>99</v>
      </c>
      <c r="D4" s="54" t="s">
        <v>215</v>
      </c>
    </row>
    <row r="5" ht="24" customHeight="1" spans="1:4">
      <c r="A5" s="55" t="s">
        <v>51</v>
      </c>
      <c r="B5" s="56">
        <f>B6</f>
        <v>0</v>
      </c>
      <c r="C5" s="55" t="s">
        <v>51</v>
      </c>
      <c r="D5" s="56">
        <f>B6</f>
        <v>0</v>
      </c>
    </row>
    <row r="6" ht="20.1" customHeight="1" spans="1:4">
      <c r="A6" s="57" t="s">
        <v>468</v>
      </c>
      <c r="B6" s="56">
        <f>B7+B11+B14+B15+B16</f>
        <v>0</v>
      </c>
      <c r="C6" s="57" t="s">
        <v>469</v>
      </c>
      <c r="D6" s="56">
        <f>D7+D11+D14+D15+D16</f>
        <v>0</v>
      </c>
    </row>
    <row r="7" ht="25.5" customHeight="1" spans="1:4">
      <c r="A7" s="58" t="s">
        <v>279</v>
      </c>
      <c r="B7" s="59"/>
      <c r="C7" s="58" t="s">
        <v>280</v>
      </c>
      <c r="D7" s="59"/>
    </row>
    <row r="8" ht="25.5" customHeight="1" spans="1:4">
      <c r="A8" s="60" t="s">
        <v>281</v>
      </c>
      <c r="B8" s="59"/>
      <c r="C8" s="60" t="s">
        <v>281</v>
      </c>
      <c r="D8" s="59"/>
    </row>
    <row r="9" ht="25.5" customHeight="1" spans="1:4">
      <c r="A9" s="60" t="s">
        <v>282</v>
      </c>
      <c r="B9" s="59"/>
      <c r="C9" s="60" t="s">
        <v>282</v>
      </c>
      <c r="D9" s="59"/>
    </row>
    <row r="10" ht="25.5" customHeight="1" spans="1:4">
      <c r="A10" s="60" t="s">
        <v>283</v>
      </c>
      <c r="B10" s="59"/>
      <c r="C10" s="60" t="s">
        <v>283</v>
      </c>
      <c r="D10" s="59"/>
    </row>
    <row r="11" ht="25.5" customHeight="1" spans="1:4">
      <c r="A11" s="58" t="s">
        <v>284</v>
      </c>
      <c r="B11" s="59"/>
      <c r="C11" s="58" t="s">
        <v>285</v>
      </c>
      <c r="D11" s="59"/>
    </row>
    <row r="12" ht="25.5" customHeight="1" spans="1:4">
      <c r="A12" s="61" t="s">
        <v>287</v>
      </c>
      <c r="B12" s="59"/>
      <c r="C12" s="61" t="s">
        <v>287</v>
      </c>
      <c r="D12" s="59"/>
    </row>
    <row r="13" ht="25.5" customHeight="1" spans="1:4">
      <c r="A13" s="60" t="s">
        <v>288</v>
      </c>
      <c r="B13" s="59"/>
      <c r="C13" s="60" t="s">
        <v>288</v>
      </c>
      <c r="D13" s="59"/>
    </row>
    <row r="14" ht="25.5" customHeight="1" spans="1:4">
      <c r="A14" s="58" t="s">
        <v>289</v>
      </c>
      <c r="B14" s="59"/>
      <c r="C14" s="58" t="s">
        <v>290</v>
      </c>
      <c r="D14" s="59"/>
    </row>
    <row r="15" ht="25.5" customHeight="1" spans="1:4">
      <c r="A15" s="58" t="s">
        <v>291</v>
      </c>
      <c r="B15" s="59"/>
      <c r="C15" s="58" t="s">
        <v>292</v>
      </c>
      <c r="D15" s="59"/>
    </row>
    <row r="16" ht="25.5" customHeight="1" spans="1:4">
      <c r="A16" s="62"/>
      <c r="B16" s="63"/>
      <c r="C16" s="62"/>
      <c r="D16" s="63"/>
    </row>
    <row r="17" ht="25.5" customHeight="1" spans="1:4">
      <c r="A17" s="64"/>
      <c r="B17" s="65"/>
      <c r="C17" s="66" t="s">
        <v>293</v>
      </c>
      <c r="D17" s="67">
        <f>D5-D6</f>
        <v>0</v>
      </c>
    </row>
    <row r="18" ht="35.1" customHeight="1" spans="1:4">
      <c r="A18" s="68" t="s">
        <v>470</v>
      </c>
      <c r="B18" s="68"/>
      <c r="C18" s="68"/>
      <c r="D18" s="68"/>
    </row>
    <row r="19" spans="1:1">
      <c r="A19" s="47"/>
    </row>
    <row r="20" spans="1:1">
      <c r="A20" s="47"/>
    </row>
    <row r="21" spans="1:1">
      <c r="A21" s="47"/>
    </row>
    <row r="22" spans="1:1">
      <c r="A22" s="47"/>
    </row>
    <row r="23" spans="1:1">
      <c r="A23" s="47"/>
    </row>
    <row r="24" spans="1:1">
      <c r="A24" s="47"/>
    </row>
    <row r="25" spans="1:1">
      <c r="A25" s="47"/>
    </row>
    <row r="26" spans="1:1">
      <c r="A26" s="47"/>
    </row>
    <row r="27" spans="1:1">
      <c r="A27" s="47"/>
    </row>
    <row r="28" spans="1:1">
      <c r="A28" s="47"/>
    </row>
    <row r="29" spans="1:1">
      <c r="A29" s="47"/>
    </row>
    <row r="30" spans="1:1">
      <c r="A30" s="47"/>
    </row>
    <row r="31" spans="1:1">
      <c r="A31" s="47"/>
    </row>
    <row r="32" spans="1:1">
      <c r="A32" s="47"/>
    </row>
    <row r="33" spans="1:1">
      <c r="A33" s="47"/>
    </row>
    <row r="34" spans="1:1">
      <c r="A34" s="47"/>
    </row>
  </sheetData>
  <mergeCells count="4">
    <mergeCell ref="A1:B1"/>
    <mergeCell ref="A2:D2"/>
    <mergeCell ref="A3:B3"/>
    <mergeCell ref="A18:D18"/>
  </mergeCells>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M15" sqref="M15"/>
    </sheetView>
  </sheetViews>
  <sheetFormatPr defaultColWidth="10" defaultRowHeight="13.5" outlineLevelRow="7" outlineLevelCol="5"/>
  <cols>
    <col min="1" max="1" width="5.875" style="37" customWidth="1"/>
    <col min="2" max="2" width="10.25" style="37" customWidth="1"/>
    <col min="3" max="3" width="35.875" style="37" customWidth="1"/>
    <col min="4" max="4" width="13.375" style="37" customWidth="1"/>
    <col min="5" max="5" width="16.75" style="37" customWidth="1"/>
    <col min="6" max="6" width="14.875" style="37" customWidth="1"/>
    <col min="7" max="7" width="9.75" style="37" customWidth="1"/>
    <col min="8" max="16384" width="10" style="37"/>
  </cols>
  <sheetData>
    <row r="1" s="35" customFormat="1" ht="19.5" customHeight="1" spans="1:2">
      <c r="A1" s="29" t="s">
        <v>471</v>
      </c>
      <c r="B1" s="29"/>
    </row>
    <row r="2" s="36" customFormat="1" ht="28.7" customHeight="1" spans="1:6">
      <c r="A2" s="38" t="s">
        <v>472</v>
      </c>
      <c r="B2" s="38"/>
      <c r="C2" s="38"/>
      <c r="D2" s="38"/>
      <c r="E2" s="38"/>
      <c r="F2" s="38"/>
    </row>
    <row r="3" ht="14.25" customHeight="1" spans="1:6">
      <c r="A3" s="39" t="s">
        <v>473</v>
      </c>
      <c r="B3" s="39"/>
      <c r="C3" s="39"/>
      <c r="D3" s="39"/>
      <c r="E3" s="39"/>
      <c r="F3" s="39"/>
    </row>
    <row r="4" ht="62.25" customHeight="1" spans="1:6">
      <c r="A4" s="40" t="s">
        <v>474</v>
      </c>
      <c r="B4" s="40" t="s">
        <v>475</v>
      </c>
      <c r="C4" s="40" t="s">
        <v>476</v>
      </c>
      <c r="D4" s="40" t="s">
        <v>477</v>
      </c>
      <c r="E4" s="40" t="s">
        <v>478</v>
      </c>
      <c r="F4" s="40" t="s">
        <v>479</v>
      </c>
    </row>
    <row r="5" ht="62.25" customHeight="1" spans="1:6">
      <c r="A5" s="41">
        <v>1</v>
      </c>
      <c r="B5" s="40"/>
      <c r="C5" s="42"/>
      <c r="D5" s="40"/>
      <c r="E5" s="41"/>
      <c r="F5" s="40"/>
    </row>
    <row r="6" ht="62.25" customHeight="1" spans="1:6">
      <c r="A6" s="41">
        <v>2</v>
      </c>
      <c r="B6" s="40"/>
      <c r="C6" s="42"/>
      <c r="D6" s="40"/>
      <c r="E6" s="41"/>
      <c r="F6" s="40"/>
    </row>
    <row r="7" ht="62.25" customHeight="1" spans="1:6">
      <c r="A7" s="41">
        <v>3</v>
      </c>
      <c r="B7" s="43"/>
      <c r="C7" s="43"/>
      <c r="D7" s="43"/>
      <c r="E7" s="43"/>
      <c r="F7" s="44"/>
    </row>
    <row r="8" ht="33" customHeight="1" spans="1:6">
      <c r="A8" s="45" t="s">
        <v>480</v>
      </c>
      <c r="B8" s="45"/>
      <c r="C8" s="45"/>
      <c r="D8" s="45"/>
      <c r="E8" s="45"/>
      <c r="F8" s="45"/>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M15" sqref="M15"/>
    </sheetView>
  </sheetViews>
  <sheetFormatPr defaultColWidth="10" defaultRowHeight="13.5" outlineLevelCol="6"/>
  <cols>
    <col min="1" max="1" width="26.125" style="16" customWidth="1"/>
    <col min="2" max="7" width="11.375" style="16" customWidth="1"/>
    <col min="8" max="9" width="9.75" style="16" customWidth="1"/>
    <col min="10" max="16384" width="10" style="16"/>
  </cols>
  <sheetData>
    <row r="1" s="14" customFormat="1" ht="27.2" customHeight="1" spans="1:2">
      <c r="A1" s="29" t="s">
        <v>481</v>
      </c>
      <c r="B1" s="29"/>
    </row>
    <row r="2" s="15" customFormat="1" ht="28.7" customHeight="1" spans="1:7">
      <c r="A2" s="18" t="s">
        <v>482</v>
      </c>
      <c r="B2" s="18"/>
      <c r="C2" s="18"/>
      <c r="D2" s="18"/>
      <c r="E2" s="18"/>
      <c r="F2" s="18"/>
      <c r="G2" s="18"/>
    </row>
    <row r="3" ht="14.25" customHeight="1" spans="1:7">
      <c r="A3" s="25"/>
      <c r="B3" s="25"/>
      <c r="G3" s="19" t="s">
        <v>473</v>
      </c>
    </row>
    <row r="4" ht="46.5" customHeight="1" spans="1:7">
      <c r="A4" s="30" t="s">
        <v>483</v>
      </c>
      <c r="B4" s="30" t="s">
        <v>484</v>
      </c>
      <c r="C4" s="30"/>
      <c r="D4" s="30"/>
      <c r="E4" s="30" t="s">
        <v>485</v>
      </c>
      <c r="F4" s="30"/>
      <c r="G4" s="30"/>
    </row>
    <row r="5" ht="46.5" customHeight="1" spans="1:7">
      <c r="A5" s="30"/>
      <c r="B5" s="31"/>
      <c r="C5" s="30" t="s">
        <v>486</v>
      </c>
      <c r="D5" s="30" t="s">
        <v>487</v>
      </c>
      <c r="E5" s="31"/>
      <c r="F5" s="30" t="s">
        <v>486</v>
      </c>
      <c r="G5" s="30" t="s">
        <v>487</v>
      </c>
    </row>
    <row r="6" ht="46.5" customHeight="1" spans="1:7">
      <c r="A6" s="30" t="s">
        <v>488</v>
      </c>
      <c r="B6" s="30"/>
      <c r="C6" s="30"/>
      <c r="D6" s="30"/>
      <c r="E6" s="30"/>
      <c r="F6" s="30"/>
      <c r="G6" s="30"/>
    </row>
    <row r="7" ht="46.5" customHeight="1" spans="1:7">
      <c r="A7" s="32" t="s">
        <v>489</v>
      </c>
      <c r="B7" s="33"/>
      <c r="C7" s="33"/>
      <c r="D7" s="33"/>
      <c r="E7" s="33"/>
      <c r="F7" s="33"/>
      <c r="G7" s="33"/>
    </row>
    <row r="8" spans="1:7">
      <c r="A8" s="34" t="s">
        <v>490</v>
      </c>
      <c r="B8" s="34"/>
      <c r="C8" s="34"/>
      <c r="D8" s="34"/>
      <c r="E8" s="34"/>
      <c r="F8" s="34"/>
      <c r="G8" s="34"/>
    </row>
    <row r="9" spans="1:7">
      <c r="A9" s="25" t="s">
        <v>491</v>
      </c>
      <c r="B9" s="25"/>
      <c r="C9" s="25"/>
      <c r="D9" s="25"/>
      <c r="E9" s="25"/>
      <c r="F9" s="25"/>
      <c r="G9" s="25"/>
    </row>
  </sheetData>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2" sqref="A2:C2"/>
    </sheetView>
  </sheetViews>
  <sheetFormatPr defaultColWidth="10" defaultRowHeight="13.5" outlineLevelCol="2"/>
  <cols>
    <col min="1" max="1" width="54.75" style="16" customWidth="1"/>
    <col min="2" max="3" width="21.125" style="16" customWidth="1"/>
    <col min="4" max="16384" width="10" style="16"/>
  </cols>
  <sheetData>
    <row r="1" s="28" customFormat="1" ht="26.25" customHeight="1" spans="1:1">
      <c r="A1" s="26" t="s">
        <v>492</v>
      </c>
    </row>
    <row r="2" s="15" customFormat="1" ht="28.7" customHeight="1" spans="1:3">
      <c r="A2" s="18" t="s">
        <v>493</v>
      </c>
      <c r="B2" s="18"/>
      <c r="C2" s="18"/>
    </row>
    <row r="3" ht="14.25" customHeight="1" spans="1:3">
      <c r="A3" s="25"/>
      <c r="B3" s="25"/>
      <c r="C3" s="19" t="s">
        <v>473</v>
      </c>
    </row>
    <row r="4" ht="46.5" customHeight="1" spans="1:3">
      <c r="A4" s="20" t="s">
        <v>494</v>
      </c>
      <c r="B4" s="20" t="s">
        <v>215</v>
      </c>
      <c r="C4" s="20" t="s">
        <v>4</v>
      </c>
    </row>
    <row r="5" ht="56.25" customHeight="1" spans="1:3">
      <c r="A5" s="27" t="s">
        <v>495</v>
      </c>
      <c r="B5" s="12"/>
      <c r="C5" s="12"/>
    </row>
    <row r="6" ht="56.25" customHeight="1" spans="1:3">
      <c r="A6" s="27" t="s">
        <v>496</v>
      </c>
      <c r="B6" s="12"/>
      <c r="C6" s="12"/>
    </row>
    <row r="7" ht="56.25" customHeight="1" spans="1:3">
      <c r="A7" s="27" t="s">
        <v>497</v>
      </c>
      <c r="B7" s="12"/>
      <c r="C7" s="12"/>
    </row>
    <row r="8" ht="56.25" customHeight="1" spans="1:3">
      <c r="A8" s="27" t="s">
        <v>498</v>
      </c>
      <c r="B8" s="12"/>
      <c r="C8" s="12"/>
    </row>
    <row r="9" ht="56.25" customHeight="1" spans="1:3">
      <c r="A9" s="27" t="s">
        <v>499</v>
      </c>
      <c r="B9" s="12"/>
      <c r="C9" s="12"/>
    </row>
    <row r="10" ht="56.25" customHeight="1" spans="1:3">
      <c r="A10" s="27" t="s">
        <v>500</v>
      </c>
      <c r="B10" s="12"/>
      <c r="C10" s="12"/>
    </row>
    <row r="11" ht="56.25" customHeight="1" spans="1:3">
      <c r="A11" s="27" t="s">
        <v>501</v>
      </c>
      <c r="B11" s="12"/>
      <c r="C11" s="12"/>
    </row>
    <row r="12" ht="56.25" customHeight="1" spans="1:3">
      <c r="A12" s="27" t="s">
        <v>502</v>
      </c>
      <c r="B12" s="12"/>
      <c r="C12" s="12"/>
    </row>
    <row r="13" ht="56.25" customHeight="1" spans="1:3">
      <c r="A13" s="27" t="s">
        <v>503</v>
      </c>
      <c r="B13" s="12"/>
      <c r="C13" s="12"/>
    </row>
    <row r="14" ht="38.25" customHeight="1" spans="1:3">
      <c r="A14" s="25" t="s">
        <v>504</v>
      </c>
      <c r="B14" s="25"/>
      <c r="C14" s="25"/>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2" sqref="A2:C2"/>
    </sheetView>
  </sheetViews>
  <sheetFormatPr defaultColWidth="10" defaultRowHeight="13.5" outlineLevelCol="2"/>
  <cols>
    <col min="1" max="1" width="49" style="16" customWidth="1"/>
    <col min="2" max="3" width="23.25" style="16" customWidth="1"/>
    <col min="4" max="4" width="9.75" style="16" customWidth="1"/>
    <col min="5" max="16384" width="10" style="16"/>
  </cols>
  <sheetData>
    <row r="1" s="14" customFormat="1" ht="18" customHeight="1" spans="1:1">
      <c r="A1" s="26" t="s">
        <v>505</v>
      </c>
    </row>
    <row r="2" s="15" customFormat="1" ht="48" customHeight="1" spans="1:3">
      <c r="A2" s="18" t="s">
        <v>506</v>
      </c>
      <c r="B2" s="18"/>
      <c r="C2" s="18"/>
    </row>
    <row r="3" ht="33" customHeight="1" spans="1:3">
      <c r="A3" s="25"/>
      <c r="B3" s="25"/>
      <c r="C3" s="19" t="s">
        <v>473</v>
      </c>
    </row>
    <row r="4" ht="66.75" customHeight="1" spans="1:3">
      <c r="A4" s="20" t="s">
        <v>494</v>
      </c>
      <c r="B4" s="20" t="s">
        <v>215</v>
      </c>
      <c r="C4" s="20" t="s">
        <v>4</v>
      </c>
    </row>
    <row r="5" ht="58.5" customHeight="1" spans="1:3">
      <c r="A5" s="27" t="s">
        <v>507</v>
      </c>
      <c r="B5" s="12"/>
      <c r="C5" s="12"/>
    </row>
    <row r="6" ht="58.5" customHeight="1" spans="1:3">
      <c r="A6" s="27" t="s">
        <v>508</v>
      </c>
      <c r="B6" s="12"/>
      <c r="C6" s="12"/>
    </row>
    <row r="7" ht="58.5" customHeight="1" spans="1:3">
      <c r="A7" s="27" t="s">
        <v>509</v>
      </c>
      <c r="B7" s="12"/>
      <c r="C7" s="12"/>
    </row>
    <row r="8" ht="58.5" customHeight="1" spans="1:3">
      <c r="A8" s="27" t="s">
        <v>510</v>
      </c>
      <c r="B8" s="12"/>
      <c r="C8" s="12"/>
    </row>
    <row r="9" ht="58.5" customHeight="1" spans="1:3">
      <c r="A9" s="27" t="s">
        <v>511</v>
      </c>
      <c r="B9" s="12"/>
      <c r="C9" s="12"/>
    </row>
    <row r="10" ht="58.5" customHeight="1" spans="1:3">
      <c r="A10" s="27" t="s">
        <v>512</v>
      </c>
      <c r="B10" s="12"/>
      <c r="C10" s="12"/>
    </row>
    <row r="11" ht="58.5" customHeight="1" spans="1:3">
      <c r="A11" s="27" t="s">
        <v>513</v>
      </c>
      <c r="B11" s="12"/>
      <c r="C11" s="12"/>
    </row>
    <row r="12" ht="33" customHeight="1" spans="1:3">
      <c r="A12" s="25" t="s">
        <v>514</v>
      </c>
      <c r="B12" s="25"/>
      <c r="C12" s="25"/>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7" activePane="bottomLeft" state="frozen"/>
      <selection/>
      <selection pane="bottomLeft" activeCell="H21" sqref="H21"/>
    </sheetView>
  </sheetViews>
  <sheetFormatPr defaultColWidth="10" defaultRowHeight="13.5" outlineLevelCol="3"/>
  <cols>
    <col min="1" max="1" width="33.375" style="16" customWidth="1"/>
    <col min="2" max="2" width="16.75" style="16" customWidth="1"/>
    <col min="3" max="4" width="21" style="16" customWidth="1"/>
    <col min="5" max="5" width="9.75" style="16" customWidth="1"/>
    <col min="6" max="16384" width="10" style="16"/>
  </cols>
  <sheetData>
    <row r="1" s="14" customFormat="1" ht="24" customHeight="1" spans="1:1">
      <c r="A1" s="17" t="s">
        <v>515</v>
      </c>
    </row>
    <row r="2" s="15" customFormat="1" ht="28.7" customHeight="1" spans="1:4">
      <c r="A2" s="18" t="s">
        <v>516</v>
      </c>
      <c r="B2" s="18"/>
      <c r="C2" s="18"/>
      <c r="D2" s="18"/>
    </row>
    <row r="3" ht="14.25" customHeight="1" spans="4:4">
      <c r="D3" s="19" t="s">
        <v>473</v>
      </c>
    </row>
    <row r="4" ht="28.5" customHeight="1" spans="1:4">
      <c r="A4" s="20" t="s">
        <v>494</v>
      </c>
      <c r="B4" s="20" t="s">
        <v>517</v>
      </c>
      <c r="C4" s="20" t="s">
        <v>518</v>
      </c>
      <c r="D4" s="20" t="s">
        <v>519</v>
      </c>
    </row>
    <row r="5" ht="28.5" customHeight="1" spans="1:4">
      <c r="A5" s="21" t="s">
        <v>520</v>
      </c>
      <c r="B5" s="22" t="s">
        <v>521</v>
      </c>
      <c r="C5" s="23"/>
      <c r="D5" s="24"/>
    </row>
    <row r="6" ht="28.5" customHeight="1" spans="1:4">
      <c r="A6" s="21" t="s">
        <v>522</v>
      </c>
      <c r="B6" s="22" t="s">
        <v>523</v>
      </c>
      <c r="C6" s="23"/>
      <c r="D6" s="24"/>
    </row>
    <row r="7" ht="28.5" customHeight="1" spans="1:4">
      <c r="A7" s="21" t="s">
        <v>524</v>
      </c>
      <c r="B7" s="22" t="s">
        <v>525</v>
      </c>
      <c r="C7" s="23"/>
      <c r="D7" s="24"/>
    </row>
    <row r="8" ht="28.5" customHeight="1" spans="1:4">
      <c r="A8" s="21" t="s">
        <v>526</v>
      </c>
      <c r="B8" s="22" t="s">
        <v>527</v>
      </c>
      <c r="C8" s="23"/>
      <c r="D8" s="24"/>
    </row>
    <row r="9" ht="28.5" customHeight="1" spans="1:4">
      <c r="A9" s="21" t="s">
        <v>524</v>
      </c>
      <c r="B9" s="22" t="s">
        <v>528</v>
      </c>
      <c r="C9" s="23"/>
      <c r="D9" s="24"/>
    </row>
    <row r="10" ht="28.5" customHeight="1" spans="1:4">
      <c r="A10" s="21" t="s">
        <v>529</v>
      </c>
      <c r="B10" s="22" t="s">
        <v>530</v>
      </c>
      <c r="C10" s="23"/>
      <c r="D10" s="24"/>
    </row>
    <row r="11" ht="28.5" customHeight="1" spans="1:4">
      <c r="A11" s="21" t="s">
        <v>522</v>
      </c>
      <c r="B11" s="22" t="s">
        <v>531</v>
      </c>
      <c r="C11" s="23"/>
      <c r="D11" s="24"/>
    </row>
    <row r="12" ht="28.5" customHeight="1" spans="1:4">
      <c r="A12" s="21" t="s">
        <v>526</v>
      </c>
      <c r="B12" s="22" t="s">
        <v>532</v>
      </c>
      <c r="C12" s="23"/>
      <c r="D12" s="24"/>
    </row>
    <row r="13" ht="28.5" customHeight="1" spans="1:4">
      <c r="A13" s="21" t="s">
        <v>533</v>
      </c>
      <c r="B13" s="22" t="s">
        <v>534</v>
      </c>
      <c r="C13" s="23"/>
      <c r="D13" s="24"/>
    </row>
    <row r="14" ht="28.5" customHeight="1" spans="1:4">
      <c r="A14" s="21" t="s">
        <v>522</v>
      </c>
      <c r="B14" s="22" t="s">
        <v>535</v>
      </c>
      <c r="C14" s="23"/>
      <c r="D14" s="24"/>
    </row>
    <row r="15" ht="28.5" customHeight="1" spans="1:4">
      <c r="A15" s="21" t="s">
        <v>526</v>
      </c>
      <c r="B15" s="22" t="s">
        <v>536</v>
      </c>
      <c r="C15" s="23"/>
      <c r="D15" s="24"/>
    </row>
    <row r="16" ht="28.5" customHeight="1" spans="1:4">
      <c r="A16" s="21" t="s">
        <v>537</v>
      </c>
      <c r="B16" s="22" t="s">
        <v>538</v>
      </c>
      <c r="C16" s="23"/>
      <c r="D16" s="24"/>
    </row>
    <row r="17" ht="28.5" customHeight="1" spans="1:4">
      <c r="A17" s="21" t="s">
        <v>522</v>
      </c>
      <c r="B17" s="22" t="s">
        <v>539</v>
      </c>
      <c r="C17" s="23"/>
      <c r="D17" s="24"/>
    </row>
    <row r="18" ht="28.5" customHeight="1" spans="1:4">
      <c r="A18" s="21" t="s">
        <v>540</v>
      </c>
      <c r="B18" s="22"/>
      <c r="C18" s="23"/>
      <c r="D18" s="24"/>
    </row>
    <row r="19" ht="28.5" customHeight="1" spans="1:4">
      <c r="A19" s="21" t="s">
        <v>541</v>
      </c>
      <c r="B19" s="22" t="s">
        <v>542</v>
      </c>
      <c r="C19" s="23"/>
      <c r="D19" s="24"/>
    </row>
    <row r="20" ht="28.5" customHeight="1" spans="1:4">
      <c r="A20" s="21" t="s">
        <v>526</v>
      </c>
      <c r="B20" s="22" t="s">
        <v>543</v>
      </c>
      <c r="C20" s="23"/>
      <c r="D20" s="24"/>
    </row>
    <row r="21" ht="28.5" customHeight="1" spans="1:4">
      <c r="A21" s="21" t="s">
        <v>540</v>
      </c>
      <c r="B21" s="22"/>
      <c r="C21" s="23"/>
      <c r="D21" s="24"/>
    </row>
    <row r="22" ht="28.5" customHeight="1" spans="1:4">
      <c r="A22" s="21" t="s">
        <v>544</v>
      </c>
      <c r="B22" s="22" t="s">
        <v>545</v>
      </c>
      <c r="C22" s="23"/>
      <c r="D22" s="24"/>
    </row>
    <row r="23" ht="28.5" customHeight="1" spans="1:4">
      <c r="A23" s="21" t="s">
        <v>546</v>
      </c>
      <c r="B23" s="22" t="s">
        <v>547</v>
      </c>
      <c r="C23" s="23"/>
      <c r="D23" s="24"/>
    </row>
    <row r="24" ht="28.5" customHeight="1" spans="1:4">
      <c r="A24" s="21" t="s">
        <v>522</v>
      </c>
      <c r="B24" s="22" t="s">
        <v>548</v>
      </c>
      <c r="C24" s="23"/>
      <c r="D24" s="24"/>
    </row>
    <row r="25" ht="28.5" customHeight="1" spans="1:4">
      <c r="A25" s="21" t="s">
        <v>526</v>
      </c>
      <c r="B25" s="22" t="s">
        <v>549</v>
      </c>
      <c r="C25" s="23"/>
      <c r="D25" s="24"/>
    </row>
    <row r="26" ht="43.5" customHeight="1" spans="1:4">
      <c r="A26" s="25" t="s">
        <v>550</v>
      </c>
      <c r="B26" s="25"/>
      <c r="C26" s="25"/>
      <c r="D26" s="25"/>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O9" sqref="O9"/>
    </sheetView>
  </sheetViews>
  <sheetFormatPr defaultColWidth="10" defaultRowHeight="13.5" outlineLevelCol="4"/>
  <cols>
    <col min="1" max="1" width="35" style="3" customWidth="1"/>
    <col min="2" max="4" width="15.125" style="3" customWidth="1"/>
    <col min="5" max="5" width="15.125" style="3" hidden="1" customWidth="1"/>
    <col min="6" max="6" width="9.75" style="3" customWidth="1"/>
    <col min="7" max="16384" width="10" style="3"/>
  </cols>
  <sheetData>
    <row r="1" s="1" customFormat="1" ht="21" customHeight="1" spans="1:4">
      <c r="A1" s="4" t="s">
        <v>551</v>
      </c>
      <c r="B1" s="5"/>
      <c r="C1" s="5"/>
      <c r="D1" s="5"/>
    </row>
    <row r="2" s="2" customFormat="1" ht="28.7" customHeight="1" spans="1:5">
      <c r="A2" s="6" t="s">
        <v>552</v>
      </c>
      <c r="B2" s="6"/>
      <c r="C2" s="6"/>
      <c r="D2" s="6"/>
      <c r="E2" s="6"/>
    </row>
    <row r="3" ht="14.25" customHeight="1" spans="1:5">
      <c r="A3" s="7" t="s">
        <v>473</v>
      </c>
      <c r="B3" s="7"/>
      <c r="C3" s="7"/>
      <c r="D3" s="7"/>
      <c r="E3" s="7"/>
    </row>
    <row r="4" ht="57.75" customHeight="1" spans="1:5">
      <c r="A4" s="8" t="s">
        <v>553</v>
      </c>
      <c r="B4" s="8" t="s">
        <v>517</v>
      </c>
      <c r="C4" s="9" t="s">
        <v>518</v>
      </c>
      <c r="D4" s="9" t="s">
        <v>519</v>
      </c>
      <c r="E4" s="8" t="s">
        <v>554</v>
      </c>
    </row>
    <row r="5" ht="57.75" customHeight="1" spans="1:5">
      <c r="A5" s="10" t="s">
        <v>555</v>
      </c>
      <c r="B5" s="11" t="s">
        <v>556</v>
      </c>
      <c r="C5" s="12"/>
      <c r="D5" s="12"/>
      <c r="E5" s="11"/>
    </row>
    <row r="6" ht="57.75" customHeight="1" spans="1:5">
      <c r="A6" s="10" t="s">
        <v>557</v>
      </c>
      <c r="B6" s="11" t="s">
        <v>523</v>
      </c>
      <c r="C6" s="12"/>
      <c r="D6" s="12"/>
      <c r="E6" s="11"/>
    </row>
    <row r="7" ht="57.75" customHeight="1" spans="1:5">
      <c r="A7" s="10" t="s">
        <v>558</v>
      </c>
      <c r="B7" s="11" t="s">
        <v>525</v>
      </c>
      <c r="C7" s="12"/>
      <c r="D7" s="12"/>
      <c r="E7" s="11"/>
    </row>
    <row r="8" ht="57.75" customHeight="1" spans="1:5">
      <c r="A8" s="10" t="s">
        <v>559</v>
      </c>
      <c r="B8" s="11" t="s">
        <v>560</v>
      </c>
      <c r="C8" s="12"/>
      <c r="D8" s="12"/>
      <c r="E8" s="11"/>
    </row>
    <row r="9" ht="57.75" customHeight="1" spans="1:5">
      <c r="A9" s="10" t="s">
        <v>557</v>
      </c>
      <c r="B9" s="11" t="s">
        <v>528</v>
      </c>
      <c r="C9" s="12"/>
      <c r="D9" s="12"/>
      <c r="E9" s="11"/>
    </row>
    <row r="10" ht="57.75" customHeight="1" spans="1:5">
      <c r="A10" s="10" t="s">
        <v>558</v>
      </c>
      <c r="B10" s="11" t="s">
        <v>561</v>
      </c>
      <c r="C10" s="12"/>
      <c r="D10" s="12"/>
      <c r="E10" s="11"/>
    </row>
    <row r="11" ht="41.45" customHeight="1" spans="1:5">
      <c r="A11" s="13" t="s">
        <v>562</v>
      </c>
      <c r="B11" s="13"/>
      <c r="C11" s="13"/>
      <c r="D11" s="13"/>
      <c r="E11" s="13"/>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yaoyao</cp:lastModifiedBy>
  <dcterms:created xsi:type="dcterms:W3CDTF">2006-09-13T11:21:00Z</dcterms:created>
  <dcterms:modified xsi:type="dcterms:W3CDTF">2020-01-31T05:04:30Z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