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tabRatio="776" firstSheet="5" activeTab="5"/>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4" hidden="1">'04-2020公共本级支出功能 '!$A$3:$E$3</definedName>
    <definedName name="_xlnm._FilterDatabase" localSheetId="7" hidden="1">'07-2020转移支付分项目 '!$A$5:$A$6</definedName>
    <definedName name="_xlnm._FilterDatabase" localSheetId="18" hidden="1">'14-2021公共本级支出功能 '!$A$4:$B$535</definedName>
    <definedName name="_xlnm._FilterDatabase" localSheetId="23" hidden="1">'19-2021转移支付分项目'!$A$5:$A$75</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'01-2020全镇收入'!$A$1:$C$26</definedName>
    <definedName name="_xlnm.Print_Area" localSheetId="1">'02-2020全镇支出'!$A$1:$D$31</definedName>
    <definedName name="_xlnm.Print_Area" localSheetId="2">'03-2020公共平衡 '!$A$1:$P$45</definedName>
    <definedName name="_xlnm.Print_Area" localSheetId="4">'04-2020公共本级支出功能 '!$A$1:$B$578</definedName>
    <definedName name="_xlnm.Print_Area" localSheetId="5">'05-2020公共线下 '!$A$1:$D$55</definedName>
    <definedName name="_xlnm.Print_Area" localSheetId="6">'06-2020转移支付分地区'!$A$1:$D$51</definedName>
    <definedName name="_xlnm.Print_Area" localSheetId="7">'07-2020转移支付分项目 '!$A$1:$C$57</definedName>
    <definedName name="_xlnm.Print_Area" localSheetId="12">'11-2020国资 '!$A$1:$N$23</definedName>
    <definedName name="_xlnm.Print_Area" localSheetId="14">'12-2020社保执行'!$A$1:$M$17</definedName>
    <definedName name="_xlnm.Print_Area" localSheetId="16">'13-2021公共平衡'!$A$1:$H$43</definedName>
    <definedName name="_xlnm.Print_Area" localSheetId="18">'14-2021公共本级支出功能 '!$A$1:$B$535</definedName>
    <definedName name="_xlnm.Print_Area" localSheetId="19">'15-2021公共基本和项目 '!$A$1:$D$33</definedName>
    <definedName name="_xlnm.Print_Area" localSheetId="20">'16-2021公共本级基本支出经济 '!$A$1:$B$30</definedName>
    <definedName name="_xlnm.Print_Area" localSheetId="21">'17-2021公共线下'!$A$1:$D$46</definedName>
    <definedName name="_xlnm.Print_Area" localSheetId="22">'18-2021转移支付分地区'!$A$1:$B$54</definedName>
    <definedName name="_xlnm.Print_Area" localSheetId="23">'19-2021转移支付分项目'!$A$1:$B$13</definedName>
    <definedName name="_xlnm.Print_Area" localSheetId="26">'21-2021基金支出'!$A$1:$B$47</definedName>
    <definedName name="_xlnm.Print_Area" localSheetId="37">'30-债务还本付息'!$A$1:$D$26</definedName>
    <definedName name="_xlnm.Print_Area" localSheetId="8">'8-2020基金平衡'!$A$1:$O$30</definedName>
    <definedName name="_xlnm.Print_Area" localSheetId="10">'9-2020基金支出'!$A$1:$B$57</definedName>
    <definedName name="_xlnm.Print_Area" localSheetId="3">'说明-公共预算 (1)'!$A$1:$D$35</definedName>
    <definedName name="_xlnm.Print_Area" localSheetId="29">'说明-国资预算 (2)'!$A$1:$D$35</definedName>
    <definedName name="_xlnm.Print_Titles" localSheetId="2">'03-2020公共平衡 '!$2:$4</definedName>
    <definedName name="_xlnm.Print_Titles" localSheetId="4">'04-2020公共本级支出功能 '!$1:$4</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<sst xmlns="http://schemas.openxmlformats.org/spreadsheetml/2006/main" count="2377" uniqueCount="1744">
  <si>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</si>
  <si>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</si>
  <si>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</si>
  <si>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</si>
  <si>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</si>
  <si>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</si>
  <si>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</si>
  <si>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</si>
  <si>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</si>
  <si>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</si>
  <si>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</si>
  <si>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</si>
  <si>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</si>
  <si>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</si>
  <si>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</si>
  <si>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</si>
  <si>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</si>
  <si>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</si>
  <si>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</si>
  <si>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</si>
  <si>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</si>
  <si>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环保税</t>
  </si>
  <si>
    <t xml:space="preserve">    其他税收</t>
  </si>
  <si>
    <t xml:space="preserve">  非税收入</t>
  </si>
  <si>
    <t>二、政府性基金预算收入</t>
  </si>
  <si>
    <t xml:space="preserve">   其中：国有土地使用权出让收入</t>
  </si>
  <si>
    <t>三、国有资本经营预算收入</t>
  </si>
  <si>
    <t>注：由于四舍五入因素，部分分项加和与总数可能略有差异，下同。</t>
  </si>
  <si>
    <t>表2</t>
  </si>
  <si>
    <t>2020年全镇财政预算支出执行表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</si>
  <si>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</si>
  <si>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</si>
  <si>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</si>
  <si>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</si>
  <si>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</si>
  <si>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</si>
  <si>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</si>
  <si>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</si>
  <si>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</si>
  <si>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</si>
  <si>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</si>
  <si>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</si>
  <si>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</si>
  <si>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</si>
  <si>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</si>
  <si>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</si>
  <si>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</si>
  <si>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</si>
  <si>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</si>
  <si>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</si>
  <si>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</si>
  <si>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</si>
  <si>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</si>
  <si>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</si>
  <si>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</si>
  <si>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</si>
  <si>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</si>
  <si>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</si>
  <si>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</si>
  <si>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表3</t>
  </si>
  <si>
    <t>2020年镇级一般公共预算收支执行表</t>
  </si>
  <si>
    <t>预算数</t>
  </si>
  <si>
    <t>调整
预算数</t>
  </si>
  <si>
    <t>变动
预算数</t>
  </si>
  <si>
    <t>上年决算数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</si>
  <si>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</si>
  <si>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</si>
  <si>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</si>
  <si>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</si>
  <si>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</si>
  <si>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</si>
  <si>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</si>
  <si>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</si>
  <si>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</si>
  <si>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</si>
  <si>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</si>
  <si>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</si>
  <si>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</si>
  <si>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</si>
  <si>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</si>
  <si>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</si>
  <si>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</si>
  <si>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</si>
  <si>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</si>
  <si>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</si>
  <si>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</si>
  <si>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</si>
  <si>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</si>
  <si>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</si>
  <si>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</si>
  <si>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</si>
  <si>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</si>
  <si>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</si>
  <si>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</si>
  <si>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</si>
  <si>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</si>
  <si>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</si>
  <si>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</si>
  <si>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</si>
  <si>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</si>
  <si>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 xml:space="preserve"> </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</si>
  <si>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</si>
  <si>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</si>
  <si>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</si>
  <si>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</si>
  <si>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</si>
  <si>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</si>
  <si>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</si>
  <si>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</si>
  <si>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</si>
  <si>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</si>
  <si>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</si>
  <si>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</si>
  <si>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</si>
  <si>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</si>
  <si>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</si>
  <si>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</si>
  <si>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</si>
  <si>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</si>
  <si>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</si>
  <si>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</si>
  <si>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</si>
  <si>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</si>
  <si>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</si>
  <si>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</si>
  <si>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</si>
  <si>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</si>
  <si>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</si>
  <si>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</si>
  <si>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</si>
  <si>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</si>
  <si>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</si>
  <si>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</si>
  <si>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</si>
  <si>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</si>
  <si>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</si>
  <si>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</si>
  <si>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</si>
  <si>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</si>
  <si>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t>
  </si>
  <si>
    <t xml:space="preserve">    地方政府外债借款转贷支出</t>
  </si>
  <si>
    <t>六、结转下年</t>
  </si>
  <si>
    <t xml:space="preserve">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
    </t>
  </si>
  <si>
    <t>关于2020年宝峰镇一般公共预算
收支执行情况的说明</t>
  </si>
  <si>
    <r>
      <rPr>
        <sz val="16"/>
        <rFont val="方正仿宋_GBK"/>
        <charset val="134"/>
      </rPr>
      <t xml:space="preserve">     一般公共预算是以对税收为主体的财政收入，安排用于保障和改善民生、推动本级经济发展、维护全镇安全、维持全镇运转等方面的收支预算。
    </t>
    </r>
    <r>
      <rPr>
        <sz val="16"/>
        <rFont val="方正黑体_GBK"/>
        <charset val="134"/>
      </rPr>
      <t xml:space="preserve"> 一、 2020年镇本级一般公共预算收入。
    2020年镇本级一般公共预算收入年初预算为261万元，变动预算为261万元，执行数为229.16万元，较上年增长30.4%。其中，税收收入204.91万元，较上年增长32.2%；非税收入24.25万元，较上年增长16.9%。
    一般公共预算本级收入加上上级补助、动用预算稳定调节基金、上年结转等，收入总计5664.89万元。
    二、 2020年镇本级一般公共预算支出。
    2020年镇本级一般公共预算支出年初预算为3766.10万元，变动预算为5696.73万元，执行数为5664.89万元，较上年增长42.5%。其中：卫生健康支出增长33.8%、城乡社区支出增长465.2%、交通运输支出增长511.7%、住房保障支出增长310.2%、灾害防治及应急管理支出增长1893.7%，主要是本年度上级部门加大对本镇农村改厕、农村危房改造、农村公路建设、人行便道、太阳能路灯等民生方面支出，相应增加镇本级支出。
    一般公共预算本级支出加上上解上级支出、安排预算稳定调节基金和结转下年等，支出总计5664.89万元。</t>
    </r>
    <r>
      <rPr>
        <sz val="16"/>
        <rFont val="方正仿宋_GBK"/>
        <charset val="134"/>
      </rPr>
      <t xml:space="preserve">
     务转贷支出等，支出总计124.7亿元。</t>
    </r>
  </si>
  <si>
    <t>表4</t>
  </si>
  <si>
    <t>2020年镇级一般公共预算本级支出执行表</t>
  </si>
  <si>
    <t>支        出</t>
  </si>
  <si>
    <t xml:space="preserve">  一、一般公共服务支出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</si>
  <si>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</si>
  <si>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</si>
  <si>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</si>
  <si>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</si>
  <si>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</si>
  <si>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</si>
  <si>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</si>
  <si>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</si>
  <si>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</si>
  <si>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</si>
  <si>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</si>
  <si>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</si>
  <si>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</si>
  <si>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</si>
  <si>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</si>
  <si>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</si>
  <si>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</si>
  <si>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</si>
  <si>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</si>
  <si>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</si>
  <si>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</si>
  <si>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</si>
  <si>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</si>
  <si>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</si>
  <si>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</si>
  <si>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海关事务</t>
  </si>
  <si>
    <t xml:space="preserve">    人力资源事务</t>
  </si>
  <si>
    <t xml:space="preserve">      引进人才费用</t>
  </si>
  <si>
    <t xml:space="preserve">      其他人力资源事务支出</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</si>
  <si>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</si>
  <si>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</si>
  <si>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</si>
  <si>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</si>
  <si>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</si>
  <si>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</si>
  <si>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</si>
  <si>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档案馆</t>
  </si>
  <si>
    <t xml:space="preserve">    民主党派及工商联事务</t>
  </si>
  <si>
    <t xml:space="preserve">      参政议政</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</si>
  <si>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</si>
  <si>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</si>
  <si>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</si>
  <si>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</si>
  <si>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</si>
  <si>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</si>
  <si>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</si>
  <si>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</si>
  <si>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</si>
  <si>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</si>
  <si>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</si>
  <si>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其他共产党事务支出</t>
  </si>
  <si>
    <t xml:space="preserve">      其他共产党事务支出</t>
  </si>
  <si>
    <t xml:space="preserve">    网信事务</t>
  </si>
  <si>
    <t xml:space="preserve">    市场监督管理事务</t>
  </si>
  <si>
    <t xml:space="preserve">      食品安全监管</t>
  </si>
  <si>
    <t xml:space="preserve">    其他一般公共服务支出</t>
  </si>
  <si>
    <t xml:space="preserve">      其他一般公共服务支出</t>
  </si>
  <si>
    <t xml:space="preserve">  三、国防支出</t>
  </si>
  <si>
    <t xml:space="preserve">    其他国防支出</t>
  </si>
  <si>
    <t xml:space="preserve">  四、公共安全支出</t>
  </si>
  <si>
    <t xml:space="preserve">    武装警察部队</t>
  </si>
  <si>
    <t xml:space="preserve">      武装警察部队</t>
  </si>
  <si>
    <t xml:space="preserve">    公安</t>
  </si>
  <si>
    <t xml:space="preserve">      执法办案</t>
  </si>
  <si>
    <t xml:space="preserve">      其他公安支出</t>
  </si>
  <si>
    <t xml:space="preserve">    检察</t>
  </si>
  <si>
    <t xml:space="preserve">    法院</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</si>
  <si>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</si>
  <si>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</si>
  <si>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</si>
  <si>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</si>
  <si>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</si>
  <si>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</si>
  <si>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</si>
  <si>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</si>
  <si>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其他司法支出</t>
  </si>
  <si>
    <t xml:space="preserve">    其他公共安全支出</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</si>
  <si>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</si>
  <si>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</si>
  <si>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</si>
  <si>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</si>
  <si>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</si>
  <si>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</si>
  <si>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</si>
  <si>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</si>
  <si>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</si>
  <si>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</si>
  <si>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</si>
  <si>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</si>
  <si>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</si>
  <si>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</si>
  <si>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</si>
  <si>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</si>
  <si>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</si>
  <si>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</si>
  <si>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</si>
  <si>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</si>
  <si>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</si>
  <si>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</si>
  <si>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</si>
  <si>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</si>
  <si>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</si>
  <si>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 xml:space="preserve">  六、科学技术支出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</si>
  <si>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</si>
  <si>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</si>
  <si>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</si>
  <si>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</si>
  <si>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</si>
  <si>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</si>
  <si>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</si>
  <si>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</si>
  <si>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</si>
  <si>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</si>
  <si>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</si>
  <si>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</si>
  <si>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</si>
  <si>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其他科学技术支出</t>
  </si>
  <si>
    <t xml:space="preserve">  七、文化旅游体育与传媒支出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</si>
  <si>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</si>
  <si>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</si>
  <si>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</si>
  <si>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</si>
  <si>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</si>
  <si>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</si>
  <si>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</si>
  <si>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</si>
  <si>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</si>
  <si>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</si>
  <si>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</si>
  <si>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</si>
  <si>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</si>
  <si>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</si>
  <si>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</si>
  <si>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</si>
  <si>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</si>
  <si>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</si>
  <si>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</si>
  <si>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</si>
  <si>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</si>
  <si>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</si>
  <si>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</si>
  <si>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</si>
  <si>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</si>
  <si>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</si>
  <si>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其他文化旅游体育与传媒支出</t>
  </si>
  <si>
    <t xml:space="preserve">      宣传文化发展专项支出</t>
  </si>
  <si>
    <t xml:space="preserve">      其他文化旅游体育与传媒支出</t>
  </si>
  <si>
    <t xml:space="preserve">  八、社会保障和就业支出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</si>
  <si>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</si>
  <si>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</si>
  <si>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</si>
  <si>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</si>
  <si>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</si>
  <si>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</si>
  <si>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</si>
  <si>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</si>
  <si>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</si>
  <si>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</si>
  <si>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</si>
  <si>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</si>
  <si>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</si>
  <si>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</si>
  <si>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</si>
  <si>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</si>
  <si>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</si>
  <si>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</si>
  <si>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</si>
  <si>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社会保险补贴</t>
  </si>
  <si>
    <t xml:space="preserve">      公益性岗位补贴</t>
  </si>
  <si>
    <t xml:space="preserve">      职业技能鉴定补贴</t>
  </si>
  <si>
    <t xml:space="preserve">      就业见习补贴</t>
  </si>
  <si>
    <t xml:space="preserve">      求职创业补贴</t>
  </si>
  <si>
    <t xml:space="preserve">      其他就业补助支出</t>
  </si>
  <si>
    <t xml:space="preserve">    抚恤</t>
  </si>
  <si>
    <t>死亡抚恤</t>
  </si>
  <si>
    <t>伤残抚恤</t>
  </si>
  <si>
    <t>在乡复员、退伍军人生活补助</t>
  </si>
  <si>
    <t>农村籍退役士兵老年生活补助</t>
  </si>
  <si>
    <t>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</si>
  <si>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</si>
  <si>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</si>
  <si>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</si>
  <si>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</si>
  <si>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</si>
  <si>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</si>
  <si>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</si>
  <si>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</si>
  <si>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</si>
  <si>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</si>
  <si>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</si>
  <si>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</si>
  <si>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</si>
  <si>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</si>
  <si>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</si>
  <si>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</si>
  <si>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</si>
  <si>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</si>
  <si>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</si>
  <si>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</si>
  <si>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</si>
  <si>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</si>
  <si>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</si>
  <si>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</si>
  <si>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</si>
  <si>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特困人员救助供养</t>
  </si>
  <si>
    <t>城市特困人员救助供养支出</t>
  </si>
  <si>
    <t>农村特困人员救助供养支出</t>
  </si>
  <si>
    <t xml:space="preserve">    其他生活救助</t>
  </si>
  <si>
    <t>其他城市生活救助</t>
  </si>
  <si>
    <t>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</si>
  <si>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</si>
  <si>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</si>
  <si>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</si>
  <si>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</si>
  <si>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</si>
  <si>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</si>
  <si>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</si>
  <si>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</si>
  <si>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</si>
  <si>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</si>
  <si>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</si>
  <si>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</si>
  <si>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</si>
  <si>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</si>
  <si>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</si>
  <si>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</si>
  <si>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</si>
  <si>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</si>
  <si>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</si>
  <si>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</si>
  <si>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</si>
  <si>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</si>
  <si>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</si>
  <si>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</si>
  <si>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</si>
  <si>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</si>
  <si>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</si>
  <si>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</si>
  <si>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</si>
  <si>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</si>
  <si>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</si>
  <si>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</si>
  <si>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</si>
  <si>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</si>
  <si>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</si>
  <si>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</si>
  <si>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</si>
  <si>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</si>
  <si>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</si>
  <si>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</si>
  <si>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</si>
  <si>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</si>
  <si>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</si>
  <si>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</si>
  <si>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</si>
  <si>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</si>
  <si>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</si>
  <si>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</si>
  <si>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其他医疗保障管理事务支出</t>
  </si>
  <si>
    <t xml:space="preserve">    其他卫生健康支出</t>
  </si>
  <si>
    <t xml:space="preserve">      其他卫生健康支出</t>
  </si>
  <si>
    <t xml:space="preserve">       其他卫生健康支出</t>
  </si>
  <si>
    <t xml:space="preserve">  十、节能环保支出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</si>
  <si>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</si>
  <si>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</si>
  <si>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</si>
  <si>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</si>
  <si>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</si>
  <si>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</si>
  <si>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</si>
  <si>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固体废弃物与化学品</t>
  </si>
  <si>
    <t xml:space="preserve">      其他污染防治支出</t>
  </si>
  <si>
    <t xml:space="preserve">    自然生态保护</t>
  </si>
  <si>
    <t xml:space="preserve">      生态保护</t>
  </si>
  <si>
    <t xml:space="preserve">      农村环境保护</t>
  </si>
  <si>
    <t xml:space="preserve">    天然林保护</t>
  </si>
  <si>
    <t xml:space="preserve">      政策性社会性支出补助</t>
  </si>
  <si>
    <t xml:space="preserve">      其他天然林保护支出</t>
  </si>
  <si>
    <t xml:space="preserve">    退耕还林还草</t>
  </si>
  <si>
    <t xml:space="preserve">      退耕还林粮食折现补贴</t>
  </si>
  <si>
    <t xml:space="preserve">      其他退耕还林还草支出</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</si>
  <si>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</si>
  <si>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</si>
  <si>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</si>
  <si>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</si>
  <si>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</si>
  <si>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</si>
  <si>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其他节能环保支出</t>
  </si>
  <si>
    <t xml:space="preserve">      其他节能环保支出</t>
  </si>
  <si>
    <t xml:space="preserve">  十一、城乡社区支出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</si>
  <si>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</si>
  <si>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</si>
  <si>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</si>
  <si>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</si>
  <si>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</si>
  <si>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</si>
  <si>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</si>
  <si>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</si>
  <si>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</si>
  <si>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</si>
  <si>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</si>
  <si>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</si>
  <si>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</si>
  <si>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</si>
  <si>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</si>
  <si>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</si>
  <si>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十二、农林水支出</t>
  </si>
  <si>
    <t xml:space="preserve">    农业农村</t>
  </si>
  <si>
    <t xml:space="preserve">      科技转化与推广服务</t>
  </si>
  <si>
    <t xml:space="preserve">      病虫害控制</t>
  </si>
  <si>
    <t xml:space="preserve">      农产品质量安全</t>
  </si>
  <si>
    <t xml:space="preserve">      执法监管</t>
  </si>
  <si>
    <t xml:space="preserve">      防灾救灾</t>
  </si>
  <si>
    <t xml:space="preserve">      农业生产发展</t>
  </si>
  <si>
    <t xml:space="preserve">      农村合作经济</t>
  </si>
  <si>
    <t xml:space="preserve">      农产品加工与促销</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</si>
  <si>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</si>
  <si>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</si>
  <si>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</si>
  <si>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</si>
  <si>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</si>
  <si>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</si>
  <si>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</si>
  <si>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</si>
  <si>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</si>
  <si>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</si>
  <si>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</si>
  <si>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</si>
  <si>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</si>
  <si>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</si>
  <si>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</si>
  <si>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</si>
  <si>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</si>
  <si>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</si>
  <si>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</si>
  <si>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</si>
  <si>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</si>
  <si>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</si>
  <si>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</si>
  <si>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</si>
  <si>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</si>
  <si>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</si>
  <si>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</si>
  <si>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农村人畜饮水</t>
  </si>
  <si>
    <t xml:space="preserve">      其他水利支出</t>
  </si>
  <si>
    <t xml:space="preserve">    扶贫</t>
  </si>
  <si>
    <t xml:space="preserve">      农村基础设施建设</t>
  </si>
  <si>
    <t xml:space="preserve">      生产发展</t>
  </si>
  <si>
    <t xml:space="preserve">      社会发展</t>
  </si>
  <si>
    <t xml:space="preserve">      其他扶贫支出</t>
  </si>
  <si>
    <t xml:space="preserve">    农村综合改革</t>
  </si>
  <si>
    <t xml:space="preserve">      对村级一事一议的补助</t>
  </si>
  <si>
    <t>对村民委员会和村党支部的补助</t>
  </si>
  <si>
    <t xml:space="preserve">    普惠金融发展支出</t>
  </si>
  <si>
    <t xml:space="preserve">      支持农村金融机构</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</si>
  <si>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</si>
  <si>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</si>
  <si>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</si>
  <si>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</si>
  <si>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</si>
  <si>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</si>
  <si>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</si>
  <si>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</si>
  <si>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</si>
  <si>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</si>
  <si>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</si>
  <si>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</si>
  <si>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</si>
  <si>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</si>
  <si>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</si>
  <si>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</si>
  <si>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</si>
  <si>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</si>
  <si>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</si>
  <si>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</si>
  <si>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</si>
  <si>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</si>
  <si>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</si>
  <si>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</si>
  <si>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十四、资源勘探工业信息等支出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</si>
  <si>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</si>
  <si>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</si>
  <si>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</si>
  <si>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</si>
  <si>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</si>
  <si>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</si>
  <si>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</si>
  <si>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</si>
  <si>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</si>
  <si>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</si>
  <si>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</si>
  <si>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</si>
  <si>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</si>
  <si>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</si>
  <si>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十五、商业服务业等支出</t>
  </si>
  <si>
    <t xml:space="preserve">    商业流通事务</t>
  </si>
  <si>
    <t xml:space="preserve">      民贸民品贷款贴息</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</si>
  <si>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</si>
  <si>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</si>
  <si>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</si>
  <si>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</si>
  <si>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</si>
  <si>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其他商业服务业等支出</t>
  </si>
  <si>
    <t xml:space="preserve">  十六、金融支出</t>
  </si>
  <si>
    <t xml:space="preserve">    金融部门行政支出</t>
  </si>
  <si>
    <t xml:space="preserve">    金融发展支出</t>
  </si>
  <si>
    <t xml:space="preserve">      利息费用补贴支出</t>
  </si>
  <si>
    <t xml:space="preserve">    其他金融支出</t>
  </si>
  <si>
    <t xml:space="preserve">     重点企业贷款贴息</t>
  </si>
  <si>
    <t xml:space="preserve">  十八、自然资源海洋气象等支出</t>
  </si>
  <si>
    <t xml:space="preserve">    自然资源事务</t>
  </si>
  <si>
    <t xml:space="preserve">      自然资源调查与确权登记</t>
  </si>
  <si>
    <t xml:space="preserve">      地质勘查与矿产资源管理</t>
  </si>
  <si>
    <t xml:space="preserve">      其他自然资源事务支出</t>
  </si>
  <si>
    <t xml:space="preserve">    气象事务</t>
  </si>
  <si>
    <t xml:space="preserve">      其他气象事务支出</t>
  </si>
  <si>
    <t xml:space="preserve">    其他自然资源海洋气象等支出</t>
  </si>
  <si>
    <t xml:space="preserve">      其他自然资源海洋气象等支出</t>
  </si>
  <si>
    <t xml:space="preserve">  十九、住房保障支出</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</si>
  <si>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</si>
  <si>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</si>
  <si>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</si>
  <si>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</si>
  <si>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</si>
  <si>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</si>
  <si>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</si>
  <si>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</si>
  <si>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</si>
  <si>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城乡社区住宅</t>
  </si>
  <si>
    <t xml:space="preserve">      公有住房建设和维修改造支出</t>
  </si>
  <si>
    <t xml:space="preserve">  二十、粮油物资储备支出</t>
  </si>
  <si>
    <t xml:space="preserve">    粮油事务</t>
  </si>
  <si>
    <t xml:space="preserve">      其他粮油事务支出</t>
  </si>
  <si>
    <t xml:space="preserve">    粮油储备</t>
  </si>
  <si>
    <t xml:space="preserve">      储备粮油补贴</t>
  </si>
  <si>
    <t xml:space="preserve">      其他粮油储备支出</t>
  </si>
  <si>
    <t xml:space="preserve">    重要商品储备</t>
  </si>
  <si>
    <t xml:space="preserve">      肉类储备</t>
  </si>
  <si>
    <t xml:space="preserve">      其他重要商品储备支出</t>
  </si>
  <si>
    <t xml:space="preserve">  二十一、灾害防治及应急管理支出</t>
  </si>
  <si>
    <t xml:space="preserve">    应急管理事务</t>
  </si>
  <si>
    <t xml:space="preserve">      灾害风险防治</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</si>
  <si>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</si>
  <si>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</si>
  <si>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</si>
  <si>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</si>
  <si>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</si>
  <si>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</si>
  <si>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</si>
  <si>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</si>
  <si>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</si>
  <si>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自然灾害救灾及恢复重建支出</t>
  </si>
  <si>
    <t xml:space="preserve">      中央自然灾害生活补助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</si>
  <si>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</si>
  <si>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</si>
  <si>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</si>
  <si>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</si>
  <si>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二十三、其他支出</t>
  </si>
  <si>
    <t xml:space="preserve">    其他支出</t>
  </si>
  <si>
    <t xml:space="preserve">      其他支出</t>
  </si>
  <si>
    <t xml:space="preserve">  二十四、债务付息支出</t>
  </si>
  <si>
    <t xml:space="preserve">    地方政府一般债务付息支出</t>
  </si>
  <si>
    <t xml:space="preserve">      地方政府一般债券付息支出</t>
  </si>
  <si>
    <t xml:space="preserve">      地方政府向国际组织借款付息支出</t>
  </si>
  <si>
    <t xml:space="preserve">  二十五、债务发行费用支出</t>
  </si>
  <si>
    <t xml:space="preserve">    地方政府一般债务发行费用支出</t>
  </si>
  <si>
    <t>注：本表详细反映2020年一般公共预算本级支出情况，按预算法要求细化到功能分类项级科目。</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</si>
  <si>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</si>
  <si>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</si>
  <si>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</si>
  <si>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</si>
  <si>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</si>
  <si>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</si>
  <si>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</si>
  <si>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</si>
  <si>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体制结算补助</t>
  </si>
  <si>
    <t xml:space="preserve">       所得税基数返还</t>
  </si>
  <si>
    <t xml:space="preserve">       固定性补助</t>
  </si>
  <si>
    <t xml:space="preserve">       成品油税费改革税收返还</t>
  </si>
  <si>
    <t xml:space="preserve">       体制补助</t>
  </si>
  <si>
    <t xml:space="preserve">       营改增基数返还</t>
  </si>
  <si>
    <t xml:space="preserve">       保障性补助</t>
  </si>
  <si>
    <t xml:space="preserve">       体制补助收入 </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</si>
  <si>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</si>
  <si>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</si>
  <si>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</si>
  <si>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</si>
  <si>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</si>
  <si>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</si>
  <si>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</si>
  <si>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</si>
  <si>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</si>
  <si>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</si>
  <si>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</si>
  <si>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</si>
  <si>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</si>
  <si>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</si>
  <si>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</si>
  <si>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 xml:space="preserve">         教育共同财政事权转移支付</t>
  </si>
  <si>
    <t xml:space="preserve">         文化旅游体育与传媒共同财政事权转移支付</t>
  </si>
  <si>
    <t xml:space="preserve">         社会保障共同财政事权转移支付</t>
  </si>
  <si>
    <t xml:space="preserve">         医疗卫生共同财政事权转移支付</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</si>
  <si>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</si>
  <si>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</si>
  <si>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</si>
  <si>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</si>
  <si>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</si>
  <si>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</si>
  <si>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</si>
  <si>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</si>
  <si>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</si>
  <si>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</si>
  <si>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</si>
  <si>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</si>
  <si>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</si>
  <si>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</si>
  <si>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</si>
  <si>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</si>
  <si>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</si>
  <si>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</si>
  <si>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</si>
  <si>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</si>
  <si>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</si>
  <si>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</si>
  <si>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</si>
  <si>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</si>
  <si>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</si>
  <si>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</si>
  <si>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</si>
  <si>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2020年镇级一般公共预算转移支付支出执行表 </t>
  </si>
  <si>
    <t>（分地区）</t>
  </si>
  <si>
    <t>镇街</t>
  </si>
  <si>
    <t>补助镇街合计</t>
  </si>
  <si>
    <t>此表无数据</t>
  </si>
  <si>
    <t>表7</t>
  </si>
  <si>
    <t>（分项目）</t>
  </si>
  <si>
    <t>一、一般性转移支付</t>
  </si>
  <si>
    <t xml:space="preserve">    1.体制补助</t>
  </si>
  <si>
    <t xml:space="preserve">    2.其他一般性转移支付</t>
  </si>
  <si>
    <t xml:space="preserve">    3.固定数额转移支付</t>
  </si>
  <si>
    <t>二、专项转移支付</t>
  </si>
  <si>
    <t>保障性安居工程（老旧小区改造）资金</t>
  </si>
  <si>
    <t>残疾人事业发展补助资金</t>
  </si>
  <si>
    <t>城乡居民合作医疗保险</t>
  </si>
  <si>
    <t>城乡居民合作医疗保险筹资资金</t>
  </si>
  <si>
    <t>创建全国示范型退役军人服务站补助资金</t>
  </si>
  <si>
    <t>村级公益事业建设一事一议财政奖补资金</t>
  </si>
  <si>
    <t>村落改造补助资金</t>
  </si>
  <si>
    <t>村任职高校毕业生中央财政补助资金</t>
  </si>
  <si>
    <t>地质灾害防治专项资金</t>
  </si>
  <si>
    <t>地质灾害救灾补助资金</t>
  </si>
  <si>
    <t>防疫工作资金</t>
  </si>
  <si>
    <t>非公经济和社会组织党组织工作资金</t>
  </si>
  <si>
    <t>公共体育普及工程2020年中央基建投资和市基建统筹资金</t>
  </si>
  <si>
    <t>关闭矿山地质环境治理补助资金</t>
  </si>
  <si>
    <t>基层党组织工作资金</t>
  </si>
  <si>
    <t>基层武装部规范化建设专项资金</t>
  </si>
  <si>
    <t>基层政权建设补助资金</t>
  </si>
  <si>
    <t>敬老院集中供养人员补助资金</t>
  </si>
  <si>
    <t>困难群众救助补助资金</t>
  </si>
  <si>
    <t>老旧住宅增设电梯补助资金</t>
  </si>
  <si>
    <t>临时救助补助资金</t>
  </si>
  <si>
    <t>农村改厕专项补助资金</t>
  </si>
  <si>
    <t>农村公路建设资金</t>
  </si>
  <si>
    <t>农村公路以奖待补资金</t>
  </si>
  <si>
    <t>农村生活垃圾治理补助资金</t>
  </si>
  <si>
    <t>农村危房改造补助资金</t>
  </si>
  <si>
    <t>农村住房安全保障资金</t>
  </si>
  <si>
    <t>普惠金融发展专项（创业担保贷款贴息及奖补）资金</t>
  </si>
  <si>
    <t>普通干线公路建设补助资金</t>
  </si>
  <si>
    <t>伤残民兵民工救济补助资金</t>
  </si>
  <si>
    <t>社区建设市级补助资金</t>
  </si>
  <si>
    <t>生态环境“以奖促治”专项资金</t>
  </si>
  <si>
    <t>食品药品安全协管员补助资金</t>
  </si>
  <si>
    <t>水利救灾资金</t>
  </si>
  <si>
    <t>退休人员社会化管理补助资金</t>
  </si>
  <si>
    <t>乡村公路养护补助资金</t>
  </si>
  <si>
    <t>乡村人才振兴</t>
  </si>
  <si>
    <t>乡村人才振兴资金</t>
  </si>
  <si>
    <t>严重精神障碍患者监护人以奖代补奖励资金</t>
  </si>
  <si>
    <t>养老服务业发展补助资金</t>
  </si>
  <si>
    <t>应急治理专项资金</t>
  </si>
  <si>
    <t>优抚对象补助资金</t>
  </si>
  <si>
    <t>灾后重建补助资金</t>
  </si>
  <si>
    <t>镇街财政管理资金</t>
  </si>
  <si>
    <t>自然灾害救助补助资金</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</si>
  <si>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</si>
  <si>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</si>
  <si>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</si>
  <si>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2019执行数</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</si>
  <si>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</si>
  <si>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</si>
  <si>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</si>
  <si>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</si>
  <si>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</si>
  <si>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</si>
  <si>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</si>
  <si>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</si>
  <si>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</si>
  <si>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</si>
  <si>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</si>
  <si>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</si>
  <si>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</si>
  <si>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</si>
  <si>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</si>
  <si>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</si>
  <si>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</si>
  <si>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</si>
  <si>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</si>
  <si>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</si>
  <si>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</si>
  <si>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</si>
  <si>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</si>
  <si>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</si>
  <si>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</si>
  <si>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三、抗疫特别国债转移支付收入</t>
  </si>
  <si>
    <t>三、调出资金</t>
  </si>
  <si>
    <t xml:space="preserve">四、地方政府债务收入 </t>
  </si>
  <si>
    <t>四、地方政府债务还本支出</t>
  </si>
  <si>
    <t xml:space="preserve">    地方政府其他债务还本支出
   </t>
  </si>
  <si>
    <t>五、上年结转</t>
  </si>
  <si>
    <t>二、地方政府债券转贷支出</t>
  </si>
  <si>
    <t>三、结转下年</t>
  </si>
  <si>
    <t>注：1.本表直观反映2020年政府性基金预算收入与支出的平衡关系。
    2.收入总计（本级收入合计+转移性收入合计）=支出总计（本级支出合计+转移性支出合计）。</t>
  </si>
  <si>
    <t>关于2020年宝峰镇政府性基金预算
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</si>
  <si>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2020年镇本级政府性基金预算收入年初预算为743.77万元，变动预算为889.67万元，执行数为889.67万元。
    政府性基金预算本级收入加上上级补助收入、上年结转等，收入总计889.67万元。
    二、2020年镇本级政府性基金预算支出。
    2020年镇本级政府性基金预算支出年初预算为743.77万元，变动预算为889.67万元，执行数为889.67万元，执行数比上年决算数降低68%。主要用于农村通通组公路建设、农村旧房整治提升和抗疫情隔离点装修费用等。
    政府性基金预算本级支出加上结转下年，支出总计889.67万元。</t>
  </si>
  <si>
    <t>表9</t>
  </si>
  <si>
    <t>2020年镇级政府性基金预算本级支出执行表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</si>
  <si>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</si>
  <si>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</si>
  <si>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</si>
  <si>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</si>
  <si>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</si>
  <si>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</si>
  <si>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三、城乡社区支出</t>
  </si>
  <si>
    <t xml:space="preserve">    国有土地使用权出让收入安排的支出</t>
  </si>
  <si>
    <t xml:space="preserve">      征地和拆迁补偿支出</t>
  </si>
  <si>
    <t xml:space="preserve">      农村基础设施建设支出</t>
  </si>
  <si>
    <t xml:space="preserve">      补助被征地农民支出</t>
  </si>
  <si>
    <t xml:space="preserve">      棚户区改造支出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</si>
  <si>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</si>
  <si>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</si>
  <si>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</si>
  <si>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</si>
  <si>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</si>
  <si>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</si>
  <si>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</si>
  <si>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</si>
  <si>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</si>
  <si>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</si>
  <si>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 xml:space="preserve">  四、农林水支出</t>
  </si>
  <si>
    <t xml:space="preserve">    三峡水库库区基金支出</t>
  </si>
  <si>
    <t xml:space="preserve">      基础设施建设和经济发展</t>
  </si>
  <si>
    <t xml:space="preserve">      解决移民遗留问题</t>
  </si>
  <si>
    <t xml:space="preserve">      其他三峡水库库区基金支出</t>
  </si>
  <si>
    <t xml:space="preserve">    国家重大水利工程建设基金安排的支出</t>
  </si>
  <si>
    <t xml:space="preserve">      三峡后续工作</t>
  </si>
  <si>
    <t xml:space="preserve">  六、其他支出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</si>
  <si>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</si>
  <si>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</si>
  <si>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</si>
  <si>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</si>
  <si>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</si>
  <si>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</si>
  <si>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</si>
  <si>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</si>
  <si>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</si>
  <si>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</si>
  <si>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</si>
  <si>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七、债务付息支出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</si>
  <si>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</si>
  <si>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</si>
  <si>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</si>
  <si>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</si>
  <si>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八、债务发行费用支出</t>
  </si>
  <si>
    <t xml:space="preserve">    地方政府专项债务发行费用支出</t>
  </si>
  <si>
    <t xml:space="preserve">      国有土地使用权出让金债务发行费用支出</t>
  </si>
  <si>
    <t xml:space="preserve">  九、抗疫特别国债安排的支出</t>
  </si>
  <si>
    <t xml:space="preserve">    基础设施建设</t>
  </si>
  <si>
    <t xml:space="preserve">      公共卫生体系建设</t>
  </si>
  <si>
    <t xml:space="preserve">      重大疫情防控救治体系建设</t>
  </si>
  <si>
    <t xml:space="preserve">      生态环境治理</t>
  </si>
  <si>
    <t xml:space="preserve">      其他基础设施建设</t>
  </si>
  <si>
    <t xml:space="preserve">    抗疫相关支出</t>
  </si>
  <si>
    <t xml:space="preserve">      困难群众基本生活补助</t>
  </si>
  <si>
    <t xml:space="preserve">      其他抗疫相关支出</t>
  </si>
  <si>
    <t>表10</t>
  </si>
  <si>
    <t xml:space="preserve">2020年镇级政府性基金预算转移支付收支执行表 </t>
  </si>
  <si>
    <t>收       入</t>
  </si>
  <si>
    <t xml:space="preserve">    大中型水库移民后期扶持基金</t>
  </si>
  <si>
    <t>大中型水库移民后期扶持基金支出</t>
  </si>
  <si>
    <t xml:space="preserve">    小型水库移民扶助基金</t>
  </si>
  <si>
    <t>小型水库移民扶助基金</t>
  </si>
  <si>
    <t>国有土地使用权出让补助收入</t>
  </si>
  <si>
    <t>国有土地使用权出让收入安排的支出</t>
  </si>
  <si>
    <t xml:space="preserve">    城市基础设施配套费</t>
  </si>
  <si>
    <t>国有土地收益基金安排的支出</t>
  </si>
  <si>
    <t xml:space="preserve">    污水处理费</t>
  </si>
  <si>
    <t>农业土地开发资金安排的支出</t>
  </si>
  <si>
    <t xml:space="preserve">    三峡水库库区基金</t>
  </si>
  <si>
    <t>城市基础设施配套费安排的支出</t>
  </si>
  <si>
    <t xml:space="preserve">    国家重大水利工程建设基金</t>
  </si>
  <si>
    <t>污水处理费安排的支出</t>
  </si>
  <si>
    <t xml:space="preserve">    彩票发行销售机构业务费</t>
  </si>
  <si>
    <t>大中型水库库区基金安排的支出</t>
  </si>
  <si>
    <t xml:space="preserve">    彩票公益金</t>
  </si>
  <si>
    <t>三峡水库库区基金支出</t>
  </si>
  <si>
    <t xml:space="preserve">    抗疫特别国债安排的收入</t>
  </si>
  <si>
    <t>国家重大水利工程建设基金安排的支出</t>
  </si>
  <si>
    <t>农网还贷资金支出</t>
  </si>
  <si>
    <t>旅游发展基金支出</t>
  </si>
  <si>
    <t>彩票发行销售机构业务费安排的支出</t>
  </si>
  <si>
    <t>彩票公益金安排的支出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</si>
  <si>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</si>
  <si>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</si>
  <si>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</si>
  <si>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</si>
  <si>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</si>
  <si>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</si>
  <si>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</si>
  <si>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</si>
  <si>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</si>
  <si>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</si>
  <si>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</si>
  <si>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</si>
  <si>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</si>
  <si>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</si>
  <si>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</si>
  <si>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</si>
  <si>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</si>
  <si>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</si>
  <si>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</si>
  <si>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</si>
  <si>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</si>
  <si>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</si>
  <si>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</si>
  <si>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</si>
  <si>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</si>
  <si>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注：1.本表直观反映2020年国有资本经营预算收入与支出的平衡关系。
    2.收入总计（本级收入合计+转移性收入合计）=支出总计（本级支出合计+转移性支出合计）。
    3.2020年国有资本经营预算未进行预算调整。</t>
  </si>
  <si>
    <t>关于2020年宝峰镇国有资本经营预算
收支执行情况的说明</t>
  </si>
  <si>
    <t xml:space="preserve"> 本镇无国有资本经营预算收支</t>
  </si>
  <si>
    <t>表12</t>
  </si>
  <si>
    <t>2020年全区社会保险基金预算收支执行表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</si>
  <si>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</si>
  <si>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</si>
  <si>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</si>
  <si>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</si>
  <si>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</si>
  <si>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</si>
  <si>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</si>
  <si>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</si>
  <si>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</si>
  <si>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</si>
  <si>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</si>
  <si>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</si>
  <si>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</si>
  <si>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</si>
  <si>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</si>
  <si>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</si>
  <si>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</si>
  <si>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注：由于社会保险基金预算由重庆市级统筹，区级没有收支数据。</t>
  </si>
  <si>
    <t>关于2020年社会保险基金预算收支执行情况的说明</t>
  </si>
  <si>
    <t>本镇2020年无社会保险基金预算收支</t>
  </si>
  <si>
    <t>表13</t>
  </si>
  <si>
    <t xml:space="preserve">2021年镇级一般公共预算收支预算表 </t>
  </si>
  <si>
    <t>上年预算数</t>
  </si>
  <si>
    <t>上年执行数</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</si>
  <si>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</si>
  <si>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</si>
  <si>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</si>
  <si>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</si>
  <si>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</si>
  <si>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五、地方政府债务转贷支出</t>
  </si>
  <si>
    <t xml:space="preserve">    地方政府向国际组织借款转贷收入</t>
  </si>
  <si>
    <t>六、上年结余</t>
  </si>
  <si>
    <t xml:space="preserve">注：1.本表直观反映2021年一般公共预算收入与支出的平衡关系。
    2.收入总计（本级收入合计+转移性收入合计）=支出总计（本级支出合计+转移性支出合计）。
   </t>
  </si>
  <si>
    <t>关于2021年宝峰镇一般公共预算收支预算的说明</t>
  </si>
  <si>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2021年镇本级一般公共预算收入年初预算为342.6万元，较上年增长31.3%。其中，税收收入319.5万元，较上年增长46.6%；非税收入23.10万元，较上年下降46.30%。
     一般公共预算本级收入加上上级补助、动用预算稳定调节基金、上年结余等，收入总计3329.74万元。
    二、 2021年镇本级一般公共预算支出。
    2021年镇本级一般公共预算支出年初预算为2808.59万元，较上年下降24.8%。其中：国防支出下降78.8%、城乡社区支出下降58.6%、农林水事业支出下降7.8%，主要是上级补助收入减少，相应减少支出安排。
    一般公共预算本级支出加上上解上级支出、安排预算稳定调节基金等，支出总计3329.74万元。</t>
  </si>
  <si>
    <t>表14</t>
  </si>
  <si>
    <t xml:space="preserve">2021年镇级一般公共预算本级支出预算表 </t>
  </si>
  <si>
    <t>预  算  数</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</si>
  <si>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</si>
  <si>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</si>
  <si>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</si>
  <si>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</si>
  <si>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</si>
  <si>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</si>
  <si>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</si>
  <si>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</si>
  <si>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</si>
  <si>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</si>
  <si>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</si>
  <si>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</si>
  <si>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</si>
  <si>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</si>
  <si>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</si>
  <si>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</si>
  <si>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</si>
  <si>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</si>
  <si>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</si>
  <si>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</si>
  <si>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</si>
  <si>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</si>
  <si>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</si>
  <si>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</si>
  <si>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</si>
  <si>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</si>
  <si>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</si>
  <si>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审计事务</t>
  </si>
  <si>
    <t xml:space="preserve">    审计业务</t>
  </si>
  <si>
    <t xml:space="preserve">  海关事务</t>
  </si>
  <si>
    <t xml:space="preserve">    海关关务</t>
  </si>
  <si>
    <t xml:space="preserve">  纪检监察事务</t>
  </si>
  <si>
    <t xml:space="preserve">    大案要案查处</t>
  </si>
  <si>
    <t xml:space="preserve">  商贸事务</t>
  </si>
  <si>
    <t xml:space="preserve">    招商引资</t>
  </si>
  <si>
    <t xml:space="preserve">    其他商贸事务支出</t>
  </si>
  <si>
    <t xml:space="preserve">  港澳台事务</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</si>
  <si>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</si>
  <si>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</si>
  <si>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</si>
  <si>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</si>
  <si>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</si>
  <si>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</si>
  <si>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</si>
  <si>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</si>
  <si>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</si>
  <si>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</si>
  <si>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</si>
  <si>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</si>
  <si>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</si>
  <si>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其他统战事务支出</t>
  </si>
  <si>
    <t xml:space="preserve">  其他共产党事务支出</t>
  </si>
  <si>
    <t xml:space="preserve">  网信事务</t>
  </si>
  <si>
    <t xml:space="preserve">  市场监督管理事务</t>
  </si>
  <si>
    <t xml:space="preserve">    市场主体管理</t>
  </si>
  <si>
    <t xml:space="preserve">    市场秩序执法</t>
  </si>
  <si>
    <t xml:space="preserve">    质量安全监管</t>
  </si>
  <si>
    <t xml:space="preserve">    食品安全监管</t>
  </si>
  <si>
    <t xml:space="preserve">  其他一般公共服务支出</t>
  </si>
  <si>
    <t>二、国防支出</t>
  </si>
  <si>
    <t xml:space="preserve">  其他国防支出</t>
  </si>
  <si>
    <t>三、公共安全支出</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</si>
  <si>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</si>
  <si>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</si>
  <si>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</si>
  <si>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</si>
  <si>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</si>
  <si>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</si>
  <si>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</si>
  <si>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律师管理</t>
  </si>
  <si>
    <t xml:space="preserve">    公共法律服务</t>
  </si>
  <si>
    <t xml:space="preserve">    法律援助</t>
  </si>
  <si>
    <t xml:space="preserve">    国家统一法律职业资格考试</t>
  </si>
  <si>
    <t xml:space="preserve">    社区矫正</t>
  </si>
  <si>
    <t xml:space="preserve">    法制建设</t>
  </si>
  <si>
    <t xml:space="preserve">    其他司法支出</t>
  </si>
  <si>
    <t>四、教育支出</t>
  </si>
  <si>
    <t xml:space="preserve">  教育管理事务</t>
  </si>
  <si>
    <t xml:space="preserve">    其他教育管理事务支出</t>
  </si>
  <si>
    <t xml:space="preserve">  普通教育</t>
  </si>
  <si>
    <t xml:space="preserve">    学前教育</t>
  </si>
  <si>
    <t xml:space="preserve">     学前教育</t>
  </si>
  <si>
    <t xml:space="preserve">     小学教育</t>
  </si>
  <si>
    <t xml:space="preserve">    小学教育</t>
  </si>
  <si>
    <t xml:space="preserve">    初中教育</t>
  </si>
  <si>
    <t xml:space="preserve">     初中教育</t>
  </si>
  <si>
    <t xml:space="preserve">     高中教育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</si>
  <si>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</si>
  <si>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</si>
  <si>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</si>
  <si>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</si>
  <si>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</si>
  <si>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</si>
  <si>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</si>
  <si>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</si>
  <si>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</si>
  <si>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</si>
  <si>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</si>
  <si>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</si>
  <si>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其他教育支出</t>
  </si>
  <si>
    <t>五、科学技术支出</t>
  </si>
  <si>
    <t xml:space="preserve">  科学技术管理事务</t>
  </si>
  <si>
    <t xml:space="preserve">  技术研究与开发</t>
  </si>
  <si>
    <t xml:space="preserve">    其他技术研究与开发支出</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</si>
  <si>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</si>
  <si>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</si>
  <si>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</si>
  <si>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</si>
  <si>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</si>
  <si>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</si>
  <si>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</si>
  <si>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</si>
  <si>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六、文化旅游体育与传媒支出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</si>
  <si>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</si>
  <si>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</si>
  <si>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</si>
  <si>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</si>
  <si>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</si>
  <si>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</si>
  <si>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</si>
  <si>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</si>
  <si>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</si>
  <si>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</si>
  <si>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</si>
  <si>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</si>
  <si>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</si>
  <si>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博物馆</t>
  </si>
  <si>
    <t xml:space="preserve">  体育</t>
  </si>
  <si>
    <t xml:space="preserve">    运动项目管理</t>
  </si>
  <si>
    <t xml:space="preserve">    体育竞赛</t>
  </si>
  <si>
    <t xml:space="preserve">    体育场馆</t>
  </si>
  <si>
    <t xml:space="preserve">    群众体育</t>
  </si>
  <si>
    <t xml:space="preserve">  新闻出版电影</t>
  </si>
  <si>
    <t xml:space="preserve">    新闻通讯</t>
  </si>
  <si>
    <t xml:space="preserve">    出版发行</t>
  </si>
  <si>
    <t xml:space="preserve">    电影</t>
  </si>
  <si>
    <t xml:space="preserve">  广播电视</t>
  </si>
  <si>
    <t xml:space="preserve">     传输发射</t>
  </si>
  <si>
    <t xml:space="preserve">    广播电视事务</t>
  </si>
  <si>
    <t xml:space="preserve">    其他广播电视支出</t>
  </si>
  <si>
    <t xml:space="preserve">  其他文化旅游体育与传媒支出</t>
  </si>
  <si>
    <t xml:space="preserve">    其他文化体育与传媒</t>
  </si>
  <si>
    <t>七、社会保障和就业支出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</si>
  <si>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</si>
  <si>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</si>
  <si>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</si>
  <si>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</si>
  <si>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</si>
  <si>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</si>
  <si>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引进人才费用</t>
  </si>
  <si>
    <t xml:space="preserve">    其他人力资源和社会保障管理事务支出</t>
  </si>
  <si>
    <t xml:space="preserve">  民政管理事务</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</si>
  <si>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</si>
  <si>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</si>
  <si>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</si>
  <si>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</si>
  <si>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</si>
  <si>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</si>
  <si>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</si>
  <si>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</si>
  <si>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</si>
  <si>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</si>
  <si>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</si>
  <si>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</si>
  <si>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社会保险补贴</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</si>
  <si>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</si>
  <si>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</si>
  <si>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</si>
  <si>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</si>
  <si>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</si>
  <si>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</si>
  <si>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</si>
  <si>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</si>
  <si>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</si>
  <si>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</si>
  <si>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</si>
  <si>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</si>
  <si>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</si>
  <si>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</si>
  <si>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</si>
  <si>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</si>
  <si>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</si>
  <si>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</si>
  <si>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</si>
  <si>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</si>
  <si>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</si>
  <si>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</si>
  <si>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</si>
  <si>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</si>
  <si>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</si>
  <si>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</si>
  <si>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</si>
  <si>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</si>
  <si>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</si>
  <si>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</si>
  <si>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</si>
  <si>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</si>
  <si>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</si>
  <si>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</si>
  <si>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</si>
  <si>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</si>
  <si>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</si>
  <si>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</si>
  <si>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</si>
  <si>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</si>
  <si>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</si>
  <si>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</si>
  <si>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</si>
  <si>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</si>
  <si>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八、卫生健康支出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</si>
  <si>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</si>
  <si>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</si>
  <si>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</si>
  <si>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</si>
  <si>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</si>
  <si>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</si>
  <si>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</si>
  <si>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</si>
  <si>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</si>
  <si>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</si>
  <si>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</si>
  <si>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</si>
  <si>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</si>
  <si>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</si>
  <si>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</si>
  <si>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</si>
  <si>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</si>
  <si>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</si>
  <si>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</si>
  <si>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</si>
  <si>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</si>
  <si>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</si>
  <si>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</si>
  <si>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</si>
  <si>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</si>
  <si>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</si>
  <si>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</si>
  <si>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</si>
  <si>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</si>
  <si>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</si>
  <si>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</si>
  <si>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</si>
  <si>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</si>
  <si>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医疗救助</t>
  </si>
  <si>
    <t xml:space="preserve">    城乡医疗救助
</t>
  </si>
  <si>
    <t xml:space="preserve">    其他医疗救助支出</t>
  </si>
  <si>
    <t xml:space="preserve">  优抚对象医疗</t>
  </si>
  <si>
    <t xml:space="preserve">    优抚对象医疗补助</t>
  </si>
  <si>
    <t xml:space="preserve">  医疗保障管理事务</t>
  </si>
  <si>
    <t xml:space="preserve">    医疗保障政策管理</t>
  </si>
  <si>
    <t xml:space="preserve">  其他卫生健康支出</t>
  </si>
  <si>
    <t>九、节能环保支出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</si>
  <si>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</si>
  <si>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</si>
  <si>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</si>
  <si>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</si>
  <si>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</si>
  <si>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</si>
  <si>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</si>
  <si>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</si>
  <si>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</si>
  <si>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</si>
  <si>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</si>
  <si>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</si>
  <si>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退耕还林还草</t>
  </si>
  <si>
    <t xml:space="preserve">    退耕还林粮食折现补贴</t>
  </si>
  <si>
    <t xml:space="preserve">    其他退耕还林还草支出</t>
  </si>
  <si>
    <t xml:space="preserve">    其他退耕还林支出</t>
  </si>
  <si>
    <t xml:space="preserve">  能源节约利用</t>
  </si>
  <si>
    <t xml:space="preserve">  污染减排</t>
  </si>
  <si>
    <t xml:space="preserve">    生态环境监测与信息</t>
  </si>
  <si>
    <t xml:space="preserve">    生态环境执法监察</t>
  </si>
  <si>
    <t xml:space="preserve">    节能环保支出-减排专项支出</t>
  </si>
  <si>
    <t xml:space="preserve">  其他节能环保支出</t>
  </si>
  <si>
    <t>十、城乡社区支出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</si>
  <si>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</si>
  <si>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</si>
  <si>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</si>
  <si>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</si>
  <si>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</si>
  <si>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城乡社区规划与管理</t>
  </si>
  <si>
    <t xml:space="preserve">  城乡社区环境卫生</t>
  </si>
  <si>
    <t xml:space="preserve">  建设市场管理与监督</t>
  </si>
  <si>
    <t xml:space="preserve">  城市基础设施配套费安排的支出</t>
  </si>
  <si>
    <t xml:space="preserve">    城市环境卫生</t>
  </si>
  <si>
    <t xml:space="preserve">  其他城乡社区支出</t>
  </si>
  <si>
    <t>十一、农林水支出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</si>
  <si>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</si>
  <si>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</si>
  <si>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</si>
  <si>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</si>
  <si>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</si>
  <si>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</si>
  <si>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乡村产业与合作经济</t>
  </si>
  <si>
    <t xml:space="preserve">    农业资源保护修复与利用</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</si>
  <si>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</si>
  <si>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</si>
  <si>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</si>
  <si>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</si>
  <si>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</si>
  <si>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</si>
  <si>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</si>
  <si>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</si>
  <si>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</si>
  <si>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</si>
  <si>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信息管理</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</si>
  <si>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</si>
  <si>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</si>
  <si>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</si>
  <si>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</si>
  <si>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</si>
  <si>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</si>
  <si>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</si>
  <si>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</si>
  <si>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</si>
  <si>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</si>
  <si>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</si>
  <si>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水文测报</t>
  </si>
  <si>
    <t xml:space="preserve">    防汛</t>
  </si>
  <si>
    <t xml:space="preserve">    抗旱</t>
  </si>
  <si>
    <t xml:space="preserve">    农村水利</t>
  </si>
  <si>
    <t xml:space="preserve">    江河湖库水系综合整治</t>
  </si>
  <si>
    <t xml:space="preserve">    农村人畜饮水</t>
  </si>
  <si>
    <t xml:space="preserve">    其他水利支出</t>
  </si>
  <si>
    <t xml:space="preserve">  扶贫</t>
  </si>
  <si>
    <t xml:space="preserve">    农村基础设施建设</t>
  </si>
  <si>
    <t xml:space="preserve">    其他扶贫支出</t>
  </si>
  <si>
    <t xml:space="preserve">  农村综合改革</t>
  </si>
  <si>
    <t xml:space="preserve">    对村级一事一议的补助</t>
  </si>
  <si>
    <t xml:space="preserve">    对村民委员会和村党支部的补助</t>
  </si>
  <si>
    <t xml:space="preserve">  普惠金融发展支出</t>
  </si>
  <si>
    <t xml:space="preserve">    支持农村金融机构</t>
  </si>
  <si>
    <t xml:space="preserve">    农业保险保费补贴</t>
  </si>
  <si>
    <t xml:space="preserve">    创业担保贷款贴息</t>
  </si>
  <si>
    <t>十二、交通运输支出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</si>
  <si>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</si>
  <si>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</si>
  <si>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</si>
  <si>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</si>
  <si>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</si>
  <si>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</si>
  <si>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内河运输</t>
  </si>
  <si>
    <t xml:space="preserve">    水路运输管理支出</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</si>
  <si>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</si>
  <si>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</si>
  <si>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</si>
  <si>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</si>
  <si>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</si>
  <si>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邮政业支出</t>
  </si>
  <si>
    <t xml:space="preserve">    行业监管</t>
  </si>
  <si>
    <t xml:space="preserve">  车辆购置税支出</t>
  </si>
  <si>
    <t xml:space="preserve">    车辆购置税用于公路等基础设施建设支出</t>
  </si>
  <si>
    <t xml:space="preserve">    车辆购置税用于农村公路建设支出</t>
  </si>
  <si>
    <t>十三、资源勘探工业信息等支出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</si>
  <si>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</si>
  <si>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</si>
  <si>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</si>
  <si>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</si>
  <si>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</si>
  <si>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</si>
  <si>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</si>
  <si>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其他资源勘探工业信息等支出</t>
  </si>
  <si>
    <t>十四、商业服务业等支出</t>
  </si>
  <si>
    <t xml:space="preserve">  商业流通事务</t>
  </si>
  <si>
    <t xml:space="preserve">    其他商业流通事务支出</t>
  </si>
  <si>
    <t xml:space="preserve">  涉外发展服务支出</t>
  </si>
  <si>
    <t xml:space="preserve">    其他涉外发展服务支出</t>
  </si>
  <si>
    <t>十五、金融支出</t>
  </si>
  <si>
    <t xml:space="preserve">  金融部门行政支出</t>
  </si>
  <si>
    <t xml:space="preserve">  其他金融支出</t>
  </si>
  <si>
    <t xml:space="preserve">    重点企业贷款贴息</t>
  </si>
  <si>
    <t>十六、自然资源海洋气象等支出</t>
  </si>
  <si>
    <t xml:space="preserve">  自然资源事务</t>
  </si>
  <si>
    <t xml:space="preserve">    自然资源调查与确权登记</t>
  </si>
  <si>
    <t xml:space="preserve">    其他自然资源事务支出</t>
  </si>
  <si>
    <t xml:space="preserve">  气象事务</t>
  </si>
  <si>
    <t xml:space="preserve">    气象事业机构</t>
  </si>
  <si>
    <t xml:space="preserve">    气象服务</t>
  </si>
  <si>
    <t xml:space="preserve">  其他自然资源海洋气象等支出</t>
  </si>
  <si>
    <t>十七、住房保障支出</t>
  </si>
  <si>
    <t xml:space="preserve">  保障性安居工程支出</t>
  </si>
  <si>
    <t xml:space="preserve">    廉租住房</t>
  </si>
  <si>
    <t xml:space="preserve">    棚户区改造</t>
  </si>
  <si>
    <t xml:space="preserve">    农村危房改造</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</si>
  <si>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</si>
  <si>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</si>
  <si>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</si>
  <si>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</si>
  <si>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</si>
  <si>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</si>
  <si>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十八、粮油物资储备支出</t>
  </si>
  <si>
    <t xml:space="preserve">  粮油物资事务</t>
  </si>
  <si>
    <t xml:space="preserve">    其他粮油事务支出</t>
  </si>
  <si>
    <t xml:space="preserve">  粮油储备</t>
  </si>
  <si>
    <t xml:space="preserve">    其他粮油储备支出</t>
  </si>
  <si>
    <t>十九、灾害防治及应急管理支出</t>
  </si>
  <si>
    <t xml:space="preserve">  应急管理事务</t>
  </si>
  <si>
    <t xml:space="preserve">    灾害风险防治</t>
  </si>
  <si>
    <t xml:space="preserve">    安全监管</t>
  </si>
  <si>
    <t xml:space="preserve">    应急救援</t>
  </si>
  <si>
    <t xml:space="preserve">    应急管理</t>
  </si>
  <si>
    <t xml:space="preserve">  消防事务</t>
  </si>
  <si>
    <t xml:space="preserve">    消防应急救援</t>
  </si>
  <si>
    <t xml:space="preserve">  森林消防事务</t>
  </si>
  <si>
    <t xml:space="preserve">    森林消防应急救援</t>
  </si>
  <si>
    <t xml:space="preserve">  煤矿安全</t>
  </si>
  <si>
    <t xml:space="preserve">    其他煤矿安全支出</t>
  </si>
  <si>
    <t xml:space="preserve">  自然灾害防治</t>
  </si>
  <si>
    <t xml:space="preserve">    地质灾害防治</t>
  </si>
  <si>
    <t xml:space="preserve">  自然灾害救灾及恢复重建支出</t>
  </si>
  <si>
    <t xml:space="preserve">    自然灾害救灾补助</t>
  </si>
  <si>
    <t xml:space="preserve">    自然灾害灾后重建补助</t>
  </si>
  <si>
    <t xml:space="preserve">    其他自然灾害救灾及恢复重建支出</t>
  </si>
  <si>
    <t>二十、预备费</t>
  </si>
  <si>
    <t>二十一、其他支出</t>
  </si>
  <si>
    <t xml:space="preserve">  年初预留</t>
  </si>
  <si>
    <t xml:space="preserve">    年初预留</t>
  </si>
  <si>
    <t xml:space="preserve">  其他支出</t>
  </si>
  <si>
    <t>二十二、债务付息支出</t>
  </si>
  <si>
    <t xml:space="preserve">  地方政府一般债务付息支出</t>
  </si>
  <si>
    <t xml:space="preserve">    地方政府向国际组织借款付息支出</t>
  </si>
  <si>
    <t xml:space="preserve">    地方政府其他一般债务付息支出</t>
  </si>
  <si>
    <t>注：本表详细反映2021年一般公共预算支出情况，按预算法要求细化到功能分类项级科目。</t>
  </si>
  <si>
    <t>表15</t>
  </si>
  <si>
    <t>（按功能分类科目的基本支出和项目支出）</t>
  </si>
  <si>
    <t>项         目</t>
  </si>
  <si>
    <t>预 算 数</t>
  </si>
  <si>
    <t>小计</t>
  </si>
  <si>
    <t>基本支出</t>
  </si>
  <si>
    <t>项目支出</t>
  </si>
  <si>
    <t>医疗卫生与计划生育支出</t>
  </si>
  <si>
    <t>资源勘探工业信息等支出</t>
  </si>
  <si>
    <t>国土海洋气象等支出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</si>
  <si>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</si>
  <si>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</si>
  <si>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</si>
  <si>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</si>
  <si>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</si>
  <si>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</si>
  <si>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</si>
  <si>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</si>
  <si>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</si>
  <si>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</si>
  <si>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</si>
  <si>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</si>
  <si>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</si>
  <si>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</si>
  <si>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</si>
  <si>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</si>
  <si>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</si>
  <si>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</si>
  <si>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</si>
  <si>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</si>
  <si>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</si>
  <si>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</si>
  <si>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</si>
  <si>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</si>
  <si>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</si>
  <si>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</si>
  <si>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</si>
  <si>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</si>
  <si>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</si>
  <si>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</si>
  <si>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</si>
  <si>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</si>
  <si>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</si>
  <si>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</si>
  <si>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</si>
  <si>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</si>
  <si>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</si>
  <si>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</si>
  <si>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</si>
  <si>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</si>
  <si>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</si>
  <si>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</si>
  <si>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</si>
  <si>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</si>
  <si>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</si>
  <si>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</si>
  <si>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</si>
  <si>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生活补助</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</si>
  <si>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</si>
  <si>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</si>
  <si>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</si>
  <si>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</si>
  <si>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</si>
  <si>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</si>
  <si>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</si>
  <si>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</si>
  <si>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</si>
  <si>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</si>
  <si>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</si>
  <si>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</si>
  <si>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</si>
  <si>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</si>
  <si>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</si>
  <si>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</si>
  <si>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</si>
  <si>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</si>
  <si>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</si>
  <si>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</si>
  <si>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</si>
  <si>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</si>
  <si>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</si>
  <si>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</si>
  <si>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</si>
  <si>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</si>
  <si>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</si>
  <si>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</si>
  <si>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</si>
  <si>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</si>
  <si>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</si>
  <si>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补助镇街支出</t>
  </si>
  <si>
    <t xml:space="preserve">    体制补肋收入</t>
  </si>
  <si>
    <t xml:space="preserve">    体制补助</t>
  </si>
  <si>
    <t xml:space="preserve">    增值税和消费税税收返还 </t>
  </si>
  <si>
    <t>固定性转移</t>
  </si>
  <si>
    <t xml:space="preserve">    所得税基数返还</t>
  </si>
  <si>
    <t>其他转移支付</t>
  </si>
  <si>
    <t xml:space="preserve">    成品油税费改革税收返还</t>
  </si>
  <si>
    <t>结算补助</t>
  </si>
  <si>
    <t xml:space="preserve">    营改增基数返还</t>
  </si>
  <si>
    <t xml:space="preserve">    均衡性转移支付 </t>
  </si>
  <si>
    <t xml:space="preserve">    均衡财力和激励引导转移支付基数</t>
  </si>
  <si>
    <t xml:space="preserve">    民族地区转移支付</t>
  </si>
  <si>
    <t xml:space="preserve">    革命老区转移支付</t>
  </si>
  <si>
    <t xml:space="preserve">    贫困地区转移支付</t>
  </si>
  <si>
    <t xml:space="preserve">    县级基本财力保障机制奖补资金 </t>
  </si>
  <si>
    <t xml:space="preserve">    结算补助 </t>
  </si>
  <si>
    <t xml:space="preserve">    资源枯竭型城市转移支付补助 </t>
  </si>
  <si>
    <t xml:space="preserve">    成品油税费改革转移支付补助</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</si>
  <si>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</si>
  <si>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</si>
  <si>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</si>
  <si>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</si>
  <si>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</si>
  <si>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</si>
  <si>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 xml:space="preserve">        教育共同财政事权转移支付</t>
  </si>
  <si>
    <t xml:space="preserve">        文化旅游体育与传媒共同财政事权转移支付</t>
  </si>
  <si>
    <t xml:space="preserve">        社会保障和就业共同事权转移支付</t>
  </si>
  <si>
    <t xml:space="preserve">        医疗卫生共同财政事权转移支付</t>
  </si>
  <si>
    <t xml:space="preserve">        节能环保共同财政事权转移支付</t>
  </si>
  <si>
    <t xml:space="preserve">        农林水共同财政事权转移支付</t>
  </si>
  <si>
    <t xml:space="preserve">        住房保障共同财政事权转移支付</t>
  </si>
  <si>
    <t xml:space="preserve">    一般公共服务</t>
  </si>
  <si>
    <t xml:space="preserve">    国防</t>
  </si>
  <si>
    <t xml:space="preserve">    社会保障和就业</t>
  </si>
  <si>
    <t xml:space="preserve">    卫生健康</t>
  </si>
  <si>
    <t xml:space="preserve">    节能环保</t>
  </si>
  <si>
    <t xml:space="preserve">    农林水</t>
  </si>
  <si>
    <t xml:space="preserve">    交通运输</t>
  </si>
  <si>
    <t xml:space="preserve">    资源勘探工业信息等</t>
  </si>
  <si>
    <t xml:space="preserve">    保障性住房等</t>
  </si>
  <si>
    <t xml:space="preserve">    灾害防治及应急管理等</t>
  </si>
  <si>
    <t xml:space="preserve">    商业服务业</t>
  </si>
  <si>
    <t xml:space="preserve">注：本表详细反映2021年一般公共预算转移支付收入和转移支付支出情况。
    </t>
  </si>
  <si>
    <t>表18</t>
  </si>
  <si>
    <t xml:space="preserve">2021年镇级一般公共预算转移支付支出预算表 </t>
  </si>
  <si>
    <t>大  安</t>
  </si>
  <si>
    <t>陈　食</t>
  </si>
  <si>
    <t>卫星湖</t>
  </si>
  <si>
    <t>胜利路</t>
  </si>
  <si>
    <t>中山路</t>
  </si>
  <si>
    <t>南大街</t>
  </si>
  <si>
    <t>茶山竹海</t>
  </si>
  <si>
    <t>双石镇</t>
  </si>
  <si>
    <t>红炉镇</t>
  </si>
  <si>
    <t>永荣镇</t>
  </si>
  <si>
    <t>三教镇</t>
  </si>
  <si>
    <t>板桥镇</t>
  </si>
  <si>
    <t>金龙镇</t>
  </si>
  <si>
    <t>临江镇</t>
  </si>
  <si>
    <t>何埂镇</t>
  </si>
  <si>
    <t>松溉镇</t>
  </si>
  <si>
    <t>仙龙镇</t>
  </si>
  <si>
    <t>五间镇</t>
  </si>
  <si>
    <t>吉安镇</t>
  </si>
  <si>
    <t>朱沱镇</t>
  </si>
  <si>
    <t>来苏镇</t>
  </si>
  <si>
    <t>宝峰镇</t>
  </si>
  <si>
    <t>青峰镇</t>
  </si>
  <si>
    <t>待分配</t>
  </si>
  <si>
    <t>注：本表直观反映预算安排中市级对各镇街的补助情况。按照《预算法》规定，转移支付应当分地区、分项目编制。</t>
  </si>
  <si>
    <t>表19</t>
  </si>
  <si>
    <t>注：本表直观反映年初区对镇街的转移支付分项目情况。</t>
  </si>
  <si>
    <t>表20</t>
  </si>
  <si>
    <t xml:space="preserve">2021年镇级政府性基金预算收支预算表 </t>
  </si>
  <si>
    <t>一、社会保障和就业支出</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</si>
  <si>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</si>
  <si>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</si>
  <si>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</si>
  <si>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</si>
  <si>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</si>
  <si>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</si>
  <si>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</si>
  <si>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</si>
  <si>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</si>
  <si>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六、债务付息支出</t>
  </si>
  <si>
    <t>七、彩票公益金收入</t>
  </si>
  <si>
    <t>七、抗疫特别国债安排的支出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</si>
  <si>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</si>
  <si>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</si>
  <si>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</si>
  <si>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</si>
  <si>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</si>
  <si>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</si>
  <si>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四、地方政府债务转贷支出</t>
  </si>
  <si>
    <t>三、上年结余</t>
  </si>
  <si>
    <t>五、结转下年</t>
  </si>
  <si>
    <t>注：1.本表直观反映2021年政府性基金预算收入与支出的平衡关系。
    2.收入总计（本级收入合计+转移性收入合计）=支出总计（本级支出合计+转移性支出合计）。</t>
  </si>
  <si>
    <t>关于2021年宝峰镇政府性基金预算收支预算的说明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</si>
  <si>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 0万元。
    政府性基金预算本级收入加上上年结余，收入总计231.93万元。
    二、2021年镇本级政府性基金预算支出。
    2021年镇本级政府性基金预算支出年初预算为231.93万元，主要是农村组组通公路建设和C、D级危房提升整治款项上年结转支出。   </t>
  </si>
  <si>
    <t>表21</t>
  </si>
  <si>
    <t xml:space="preserve">2021年镇级政府性基金预算本级支出预算表 </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</si>
  <si>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</si>
  <si>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</si>
  <si>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</si>
  <si>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</si>
  <si>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</si>
  <si>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城市建设支出</t>
  </si>
  <si>
    <t xml:space="preserve">    农村基础设施建设支出</t>
  </si>
  <si>
    <t xml:space="preserve">    补助被征地农民支出</t>
  </si>
  <si>
    <t xml:space="preserve">    其他国有土地使用权出让收入安排的支出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</si>
  <si>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</si>
  <si>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</si>
  <si>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</si>
  <si>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</si>
  <si>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</si>
  <si>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</si>
  <si>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</si>
  <si>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</si>
  <si>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</si>
  <si>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四、其他支出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</si>
  <si>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</si>
  <si>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</si>
  <si>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</si>
  <si>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</si>
  <si>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</si>
  <si>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</si>
  <si>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五、债务付息支出</t>
  </si>
  <si>
    <t xml:space="preserve">  地方政府专项债务付息支出</t>
  </si>
  <si>
    <t xml:space="preserve">    其他政府性基金债务付息支出</t>
  </si>
  <si>
    <t>六、抗疫特别国债安排的支出</t>
  </si>
  <si>
    <t xml:space="preserve">  基础设施建设</t>
  </si>
  <si>
    <t xml:space="preserve">    公共卫生体系建设</t>
  </si>
  <si>
    <t xml:space="preserve">    重大疫情防控救治体系建设</t>
  </si>
  <si>
    <t xml:space="preserve">  抗疫相关支出</t>
  </si>
  <si>
    <t xml:space="preserve">    困难群众基本生活补助</t>
  </si>
  <si>
    <t xml:space="preserve">    其他抗疫相关支出</t>
  </si>
  <si>
    <t>注：本表详细反映2021年政府性基金预算本级支出安排情况，按《预算法》要求细化到功能分类项级科目。</t>
  </si>
  <si>
    <t>表22</t>
  </si>
  <si>
    <t xml:space="preserve">2021年镇级政府性基金预算转移支付收支预算表 </t>
  </si>
  <si>
    <t xml:space="preserve">    国家电影事业发展专项资金</t>
  </si>
  <si>
    <t>小型水库移民扶助基金安排的支出</t>
  </si>
  <si>
    <t xml:space="preserve">    港口建设费</t>
  </si>
  <si>
    <t xml:space="preserve">    民航发展基金</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</si>
  <si>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</si>
  <si>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</si>
  <si>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</si>
  <si>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</si>
  <si>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</si>
  <si>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</si>
  <si>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</si>
  <si>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</si>
  <si>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</si>
  <si>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</si>
  <si>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</si>
  <si>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</si>
  <si>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注：1.本表直观反映2021年国有资本经营预算收入与支出的平衡关系。
    2.收入总计（本级收入合计+转移性收入合计）=支出总计（本级支出合计+转移性支出合计）。</t>
  </si>
  <si>
    <t>关于2021年宝峰镇国有资本经营预算收支预算的说明</t>
  </si>
  <si>
    <t>本镇无国有资本经营预算</t>
  </si>
  <si>
    <t>表24</t>
  </si>
  <si>
    <t>2021年全区社会保险基金收入预算表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</si>
  <si>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</si>
  <si>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</si>
  <si>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</si>
  <si>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</si>
  <si>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</si>
  <si>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</si>
  <si>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</si>
  <si>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</si>
  <si>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</si>
  <si>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</si>
  <si>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</si>
  <si>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</si>
  <si>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</si>
  <si>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2021年全区社会保险基金支出预算表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</si>
  <si>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</si>
  <si>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</si>
  <si>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</si>
  <si>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</si>
  <si>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</si>
  <si>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</si>
  <si>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</si>
  <si>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</si>
  <si>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</si>
  <si>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</si>
  <si>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</si>
  <si>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</si>
  <si>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</si>
  <si>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</si>
  <si>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2021年永川区社会保险基金结余预算表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</si>
  <si>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</si>
  <si>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</si>
  <si>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</si>
  <si>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</si>
  <si>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</si>
  <si>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</si>
  <si>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</si>
  <si>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</si>
  <si>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</si>
  <si>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</si>
  <si>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</si>
  <si>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</si>
  <si>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</si>
  <si>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</si>
  <si>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</si>
  <si>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</si>
  <si>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</si>
  <si>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本镇2021年无社会保险基金预算收支预算</t>
  </si>
  <si>
    <t>表27</t>
  </si>
  <si>
    <t>重庆市2020年地方政府债务限额及余额情况表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</si>
  <si>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</si>
  <si>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</si>
  <si>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</si>
  <si>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</si>
  <si>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</si>
  <si>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</si>
  <si>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</si>
  <si>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</si>
  <si>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</si>
  <si>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</si>
  <si>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</si>
  <si>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</si>
  <si>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</si>
  <si>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永川区</t>
  </si>
  <si>
    <t>注：1.本表反映上一年度本地区、本级及所属地区政府债务限额及余额预计执行数。</t>
  </si>
  <si>
    <t xml:space="preserve">    2.本表由县级以上地方各级财政部门在本级人民代表大会批准预算后二十日内公开。</t>
  </si>
  <si>
    <t>表28</t>
  </si>
  <si>
    <t>重庆市永川区2020年和2021年地方政府一般债务余额情况表</t>
  </si>
  <si>
    <t>项    目</t>
  </si>
  <si>
    <t>一、2019年末地方政府一般债务余额实际数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</si>
  <si>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</si>
  <si>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</si>
  <si>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</si>
  <si>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</si>
  <si>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</si>
  <si>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</si>
  <si>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</si>
  <si>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</si>
  <si>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</si>
  <si>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</si>
  <si>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重庆市永川区2020年和2021年地方政府专项债务余额情况表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</si>
  <si>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</si>
  <si>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</si>
  <si>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</si>
  <si>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</si>
  <si>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</si>
  <si>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</si>
  <si>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</si>
  <si>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</si>
  <si>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</si>
  <si>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重庆市永川区地方政府债券发行及还本付息情况表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</si>
  <si>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</si>
  <si>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</si>
  <si>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</si>
  <si>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</si>
  <si>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</si>
  <si>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</si>
  <si>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</si>
  <si>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</si>
  <si>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</si>
  <si>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</si>
  <si>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</si>
  <si>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</si>
  <si>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</si>
  <si>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</si>
  <si>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</si>
  <si>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</si>
  <si>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</si>
  <si>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</si>
  <si>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</si>
  <si>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</si>
  <si>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</si>
  <si>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</si>
  <si>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</si>
  <si>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</si>
  <si>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</si>
  <si>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</si>
  <si>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</si>
  <si>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</si>
  <si>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</si>
  <si>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</si>
  <si>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</si>
  <si>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</si>
  <si>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重庆市永川区2021年地方政府债务限额提前下达情况表</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</si>
  <si>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</si>
  <si>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</si>
  <si>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</si>
  <si>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</si>
  <si>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</si>
  <si>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</si>
  <si>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重庆市本级2021年年初新增地方政府债券资金安排表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</si>
  <si>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</si>
  <si>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</si>
  <si>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</si>
  <si>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</si>
  <si>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</si>
  <si>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</si>
  <si>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</si>
  <si>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</si>
  <si>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</si>
  <si>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</si>
  <si>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注：本表反映本级当年提前下达的新增地方政府债券资金使用安排，由县级以上地方各级财政部门在本级人民代表大会批准预算后二十日内公开。此表无数据。</t>
  </si>
</sst>
</file>

<file path=xl/styles.xml><?xml version="1.0" encoding="utf-8"?>
<styleSheet xmlns="http://schemas.openxmlformats.org/spreadsheetml/2006/main">
  <numFmts count="19">
    <numFmt numFmtId="176" formatCode="0.00_);[Red]\(0.00\)"/>
    <numFmt numFmtId="177" formatCode="General;General;&quot;-&quot;"/>
    <numFmt numFmtId="178" formatCode="0.00_ "/>
    <numFmt numFmtId="179" formatCode="0.0;_ࣿ"/>
    <numFmt numFmtId="180" formatCode="________@"/>
    <numFmt numFmtId="181" formatCode="#,##0.00_ "/>
    <numFmt numFmtId="182" formatCode="0.0_ "/>
    <numFmt numFmtId="183" formatCode="#,##0.00_);[Red]\(#,##0.00\)"/>
    <numFmt numFmtId="184" formatCode="0_);[Red]\(0\)"/>
    <numFmt numFmtId="185" formatCode="#,##0_ "/>
    <numFmt numFmtId="186" formatCode="0_ "/>
    <numFmt numFmtId="187" formatCode="#,##0.0"/>
    <numFmt numFmtId="188" formatCode="#,##0.000000"/>
    <numFmt numFmtId="44" formatCode="_ &quot;￥&quot;* #,##0.00_ ;_ &quot;￥&quot;* \-#,##0.00_ ;_ &quot;￥&quot;* &quot;-&quot;??_ ;_ @_ "/>
    <numFmt numFmtId="189" formatCode="#,##0.0_ "/>
    <numFmt numFmtId="190" formatCode="#,##0_);[Red]\(#,##0\)"/>
    <numFmt numFmtId="42" formatCode="_ &quot;￥&quot;* #,##0_ ;_ &quot;￥&quot;* \-#,##0_ ;_ &quot;￥&quot;* &quot;-&quot;_ ;_ @_ "/>
    <numFmt numFmtId="41" formatCode="_ * #,##0_ ;_ * \-#,##0_ ;_ * &quot;-&quot;_ ;_ @_ "/>
    <numFmt numFmtId="43" formatCode="_ * #,##0.00_ ;_ * \-#,##0.00_ ;_ * &quot;-&quot;??_ ;_ @_ "/>
  </numFmts>
  <fonts count="106">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sz val="11"/>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0"/>
      <color theme="1"/>
      <name val="宋体"/>
      <charset val="134"/>
      <scheme val="minor"/>
    </font>
    <font>
      <sz val="10"/>
      <name val="仿宋_GB2312"/>
      <charset val="134"/>
    </font>
    <font>
      <sz val="10"/>
      <name val="黑体"/>
      <charset val="134"/>
    </font>
    <font>
      <b/>
      <sz val="10"/>
      <name val="宋体"/>
      <charset val="134"/>
      <scheme val="minor"/>
    </font>
    <font>
      <b/>
      <sz val="10"/>
      <name val="宋体"/>
      <charset val="134"/>
    </font>
    <font>
      <sz val="10"/>
      <name val="宋体"/>
      <charset val="134"/>
    </font>
    <font>
      <sz val="10"/>
      <name val="宋体"/>
      <charset val="134"/>
      <scheme val="minor"/>
    </font>
    <font>
      <sz val="18"/>
      <color theme="1"/>
      <name val="方正小标宋_GBK"/>
      <charset val="134"/>
    </font>
    <font>
      <sz val="12"/>
      <name val="宋体"/>
      <charset val="134"/>
      <scheme val="minor"/>
    </font>
    <font>
      <sz val="10"/>
      <color indexed="8"/>
      <name val="宋体"/>
      <charset val="134"/>
    </font>
    <font>
      <sz val="16"/>
      <name val="宋体"/>
      <charset val="134"/>
    </font>
    <font>
      <sz val="10"/>
      <color theme="1"/>
      <name val="宋体"/>
      <charset val="134"/>
    </font>
    <font>
      <sz val="10"/>
      <color theme="1"/>
      <name val="黑体"/>
      <charset val="134"/>
    </font>
    <font>
      <b/>
      <sz val="10"/>
      <color indexed="8"/>
      <name val="宋体"/>
      <charset val="134"/>
    </font>
    <font>
      <b/>
      <sz val="11"/>
      <name val="宋体"/>
      <charset val="134"/>
      <scheme val="minor"/>
    </font>
    <font>
      <sz val="11"/>
      <name val="宋体"/>
      <charset val="134"/>
      <scheme val="minor"/>
    </font>
    <font>
      <sz val="14"/>
      <color theme="1"/>
      <name val="黑体"/>
      <charset val="134"/>
    </font>
    <font>
      <sz val="12"/>
      <name val="黑体"/>
      <charset val="134"/>
    </font>
    <font>
      <sz val="12"/>
      <name val="宋体"/>
      <charset val="134"/>
    </font>
    <font>
      <sz val="10"/>
      <name val="Arial"/>
      <charset val="134"/>
    </font>
    <font>
      <sz val="10"/>
      <name val="方正楷体_GBK"/>
      <charset val="134"/>
    </font>
    <font>
      <sz val="10"/>
      <color indexed="8"/>
      <name val="方正黑体_GBK"/>
      <charset val="134"/>
    </font>
    <font>
      <sz val="14"/>
      <name val="黑体"/>
      <charset val="134"/>
    </font>
    <font>
      <b/>
      <sz val="12"/>
      <name val="宋体"/>
      <charset val="134"/>
      <scheme val="minor"/>
    </font>
    <font>
      <sz val="11"/>
      <name val="仿宋_GB2312"/>
      <charset val="134"/>
    </font>
    <font>
      <sz val="11"/>
      <color theme="1"/>
      <name val="仿宋_GB2312"/>
      <charset val="134"/>
    </font>
    <font>
      <sz val="11"/>
      <color theme="1"/>
      <name val="黑体"/>
      <charset val="134"/>
    </font>
    <font>
      <b/>
      <sz val="18"/>
      <color theme="1"/>
      <name val="宋体"/>
      <charset val="134"/>
      <scheme val="minor"/>
    </font>
    <font>
      <b/>
      <sz val="10"/>
      <name val="仿宋_GB2312"/>
      <charset val="134"/>
    </font>
    <font>
      <b/>
      <sz val="10"/>
      <color theme="1"/>
      <name val="宋体"/>
      <charset val="134"/>
      <scheme val="minor"/>
    </font>
    <font>
      <b/>
      <sz val="12"/>
      <name val="仿宋_GB2312"/>
      <charset val="134"/>
    </font>
    <font>
      <sz val="18"/>
      <name val="方正小标宋_GBK"/>
      <charset val="134"/>
    </font>
    <font>
      <sz val="18"/>
      <name val="方正小标宋_GBK"/>
      <charset val="134"/>
    </font>
    <font>
      <b/>
      <sz val="10"/>
      <color theme="1"/>
      <name val="宋体"/>
      <charset val="134"/>
    </font>
    <font>
      <b/>
      <sz val="12"/>
      <name val="宋体"/>
      <charset val="134"/>
    </font>
    <font>
      <sz val="10"/>
      <name val="Times New Roman"/>
      <charset val="134"/>
    </font>
    <font>
      <sz val="11"/>
      <name val="宋体"/>
      <charset val="134"/>
    </font>
    <font>
      <sz val="19"/>
      <color theme="1"/>
      <name val="方正小标宋_GBK"/>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sz val="10"/>
      <name val="方正仿宋_GBK"/>
      <charset val="134"/>
    </font>
    <font>
      <b/>
      <sz val="10"/>
      <name val="黑体"/>
      <charset val="134"/>
    </font>
    <font>
      <sz val="14"/>
      <color theme="1"/>
      <name val="宋体"/>
      <charset val="134"/>
      <scheme val="minor"/>
    </font>
    <font>
      <sz val="11"/>
      <color rgb="FFFA7D0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FF0000"/>
      <name val="宋体"/>
      <charset val="0"/>
      <scheme val="minor"/>
    </font>
    <font>
      <u/>
      <sz val="11"/>
      <color rgb="FF800080"/>
      <name val="宋体"/>
      <charset val="0"/>
      <scheme val="minor"/>
    </font>
    <font>
      <b/>
      <sz val="13"/>
      <color indexed="56"/>
      <name val="宋体"/>
      <charset val="134"/>
    </font>
    <font>
      <i/>
      <sz val="11"/>
      <color rgb="FF7F7F7F"/>
      <name val="宋体"/>
      <charset val="0"/>
      <scheme val="minor"/>
    </font>
    <font>
      <sz val="11"/>
      <color indexed="20"/>
      <name val="宋体"/>
      <charset val="134"/>
    </font>
    <font>
      <sz val="11"/>
      <color indexed="8"/>
      <name val="宋体"/>
      <charset val="134"/>
    </font>
    <font>
      <b/>
      <sz val="11"/>
      <color theme="1"/>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indexed="17"/>
      <name val="宋体"/>
      <charset val="134"/>
    </font>
    <font>
      <i/>
      <sz val="11"/>
      <color indexed="23"/>
      <name val="宋体"/>
      <charset val="134"/>
    </font>
    <font>
      <sz val="11"/>
      <color rgb="FF3F3F76"/>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b/>
      <sz val="11"/>
      <color indexed="56"/>
      <name val="宋体"/>
      <charset val="134"/>
    </font>
    <font>
      <b/>
      <sz val="11"/>
      <color indexed="8"/>
      <name val="宋体"/>
      <charset val="134"/>
    </font>
    <font>
      <sz val="11"/>
      <color indexed="60"/>
      <name val="宋体"/>
      <charset val="134"/>
    </font>
    <font>
      <b/>
      <sz val="15"/>
      <color theme="3"/>
      <name val="宋体"/>
      <charset val="134"/>
      <scheme val="minor"/>
    </font>
    <font>
      <b/>
      <sz val="15"/>
      <color indexed="56"/>
      <name val="宋体"/>
      <charset val="134"/>
    </font>
    <font>
      <b/>
      <sz val="11"/>
      <color indexed="52"/>
      <name val="宋体"/>
      <charset val="134"/>
    </font>
    <font>
      <sz val="11"/>
      <color indexed="52"/>
      <name val="宋体"/>
      <charset val="134"/>
    </font>
    <font>
      <b/>
      <sz val="18"/>
      <color theme="3"/>
      <name val="宋体"/>
      <charset val="134"/>
      <scheme val="minor"/>
    </font>
    <font>
      <sz val="11"/>
      <color indexed="10"/>
      <name val="宋体"/>
      <charset val="134"/>
    </font>
    <font>
      <b/>
      <sz val="13"/>
      <color theme="3"/>
      <name val="宋体"/>
      <charset val="134"/>
      <scheme val="minor"/>
    </font>
    <font>
      <b/>
      <sz val="11"/>
      <color indexed="9"/>
      <name val="宋体"/>
      <charset val="134"/>
    </font>
    <font>
      <b/>
      <sz val="18"/>
      <color indexed="56"/>
      <name val="宋体"/>
      <charset val="134"/>
    </font>
    <font>
      <sz val="11"/>
      <color indexed="62"/>
      <name val="宋体"/>
      <charset val="134"/>
    </font>
    <font>
      <b/>
      <sz val="11"/>
      <color indexed="63"/>
      <name val="宋体"/>
      <charset val="134"/>
    </font>
    <font>
      <sz val="16"/>
      <name val="方正黑体_GBK"/>
      <charset val="134"/>
    </font>
    <font>
      <sz val="16"/>
      <name val="方正仿宋_GBK"/>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14993743705557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indexed="4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FFEB9C"/>
        <bgColor indexed="64"/>
      </patternFill>
    </fill>
    <fill>
      <patternFill patternType="solid">
        <fgColor theme="7"/>
        <bgColor indexed="64"/>
      </patternFill>
    </fill>
    <fill>
      <patternFill patternType="solid">
        <fgColor indexed="43"/>
        <bgColor indexed="64"/>
      </patternFill>
    </fill>
    <fill>
      <patternFill patternType="solid">
        <fgColor theme="6" tint="0.399975585192419"/>
        <bgColor indexed="64"/>
      </patternFill>
    </fill>
    <fill>
      <patternFill patternType="solid">
        <fgColor indexed="22"/>
        <bgColor indexed="64"/>
      </patternFill>
    </fill>
    <fill>
      <patternFill patternType="solid">
        <fgColor theme="7" tint="0.799981688894314"/>
        <bgColor indexed="64"/>
      </patternFill>
    </fill>
    <fill>
      <patternFill patternType="solid">
        <fgColor indexed="55"/>
        <bgColor indexed="64"/>
      </patternFill>
    </fill>
    <fill>
      <patternFill patternType="solid">
        <fgColor indexed="26"/>
        <bgColor indexed="64"/>
      </patternFill>
    </fill>
    <fill>
      <patternFill patternType="solid">
        <fgColor indexed="47"/>
        <bgColor indexed="64"/>
      </patternFill>
    </fill>
    <fill>
      <patternFill patternType="solid">
        <fgColor theme="4" tint="0.599993896298105"/>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style="thin">
        <color indexed="8"/>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style="thin">
        <color indexed="62"/>
      </top>
      <bottom style="double">
        <color indexed="62"/>
      </bottom>
      <diagonal/>
    </border>
    <border>
      <left/>
      <right/>
      <top/>
      <bottom style="medium">
        <color theme="4"/>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36">
    <xf numFmtId="0" fontId="0" fillId="0" borderId="0">
      <alignment vertical="center"/>
    </xf>
    <xf numFmtId="0" fontId="102" fillId="42" borderId="24" applyNumberFormat="0" applyAlignment="0" applyProtection="0">
      <alignment vertical="center"/>
    </xf>
    <xf numFmtId="0" fontId="103" fillId="38" borderId="28" applyNumberFormat="0" applyAlignment="0" applyProtection="0">
      <alignment vertical="center"/>
    </xf>
    <xf numFmtId="41" fontId="41" fillId="0" borderId="0" applyFont="0" applyFill="0" applyBorder="0" applyAlignment="0" applyProtection="0"/>
    <xf numFmtId="41" fontId="41" fillId="0" borderId="0" applyFont="0" applyFill="0" applyBorder="0" applyAlignment="0" applyProtection="0"/>
    <xf numFmtId="41" fontId="78" fillId="0" borderId="0" applyFont="0" applyFill="0" applyBorder="0" applyAlignment="0" applyProtection="0">
      <alignment vertical="center"/>
    </xf>
    <xf numFmtId="41" fontId="78" fillId="0" borderId="0" applyFont="0" applyFill="0" applyBorder="0" applyAlignment="0" applyProtection="0">
      <alignment vertical="center"/>
    </xf>
    <xf numFmtId="41" fontId="17" fillId="0" borderId="0" applyFont="0" applyFill="0" applyBorder="0" applyAlignment="0" applyProtection="0">
      <alignment vertical="center"/>
    </xf>
    <xf numFmtId="41" fontId="41" fillId="0" borderId="0" applyFont="0" applyFill="0" applyBorder="0" applyAlignment="0" applyProtection="0"/>
    <xf numFmtId="0" fontId="96" fillId="0" borderId="25" applyNumberFormat="0" applyFill="0" applyAlignment="0" applyProtection="0">
      <alignment vertical="center"/>
    </xf>
    <xf numFmtId="0" fontId="98"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100" fillId="40" borderId="26" applyNumberFormat="0" applyAlignment="0" applyProtection="0">
      <alignment vertical="center"/>
    </xf>
    <xf numFmtId="0" fontId="95" fillId="38" borderId="24" applyNumberFormat="0" applyAlignment="0" applyProtection="0">
      <alignment vertical="center"/>
    </xf>
    <xf numFmtId="0" fontId="91" fillId="0" borderId="21" applyNumberFormat="0" applyFill="0" applyAlignment="0" applyProtection="0">
      <alignment vertical="center"/>
    </xf>
    <xf numFmtId="0" fontId="41" fillId="41" borderId="27" applyNumberFormat="0" applyFont="0" applyAlignment="0" applyProtection="0">
      <alignment vertical="center"/>
    </xf>
    <xf numFmtId="0" fontId="42" fillId="0" borderId="0"/>
    <xf numFmtId="43" fontId="41" fillId="0" borderId="0" applyFont="0" applyFill="0" applyBorder="0" applyAlignment="0" applyProtection="0"/>
    <xf numFmtId="0" fontId="3" fillId="0" borderId="0">
      <alignment vertical="center"/>
    </xf>
    <xf numFmtId="0" fontId="84" fillId="20" borderId="0" applyNumberFormat="0" applyBorder="0" applyAlignment="0" applyProtection="0">
      <alignment vertical="center"/>
    </xf>
    <xf numFmtId="0" fontId="41" fillId="0" borderId="0">
      <alignment vertical="center"/>
    </xf>
    <xf numFmtId="0" fontId="41" fillId="0" borderId="0"/>
    <xf numFmtId="43" fontId="41" fillId="0" borderId="0" applyFont="0" applyFill="0" applyBorder="0" applyAlignment="0" applyProtection="0"/>
    <xf numFmtId="0" fontId="80" fillId="15" borderId="0" applyNumberFormat="0" applyBorder="0" applyAlignment="0" applyProtection="0">
      <alignment vertical="center"/>
    </xf>
    <xf numFmtId="44" fontId="0" fillId="0" borderId="0" applyFont="0" applyFill="0" applyBorder="0" applyAlignment="0" applyProtection="0">
      <alignment vertical="center"/>
    </xf>
    <xf numFmtId="0" fontId="41" fillId="0" borderId="0">
      <alignment vertical="center"/>
    </xf>
    <xf numFmtId="43" fontId="41" fillId="0" borderId="0" applyFont="0" applyFill="0" applyBorder="0" applyAlignment="0" applyProtection="0"/>
    <xf numFmtId="0" fontId="41" fillId="0" borderId="0"/>
    <xf numFmtId="0" fontId="101" fillId="0" borderId="0" applyNumberFormat="0" applyFill="0" applyBorder="0" applyAlignment="0" applyProtection="0">
      <alignment vertical="center"/>
    </xf>
    <xf numFmtId="0" fontId="28" fillId="0" borderId="0"/>
    <xf numFmtId="0" fontId="97" fillId="0" borderId="0" applyNumberFormat="0" applyFill="0" applyBorder="0" applyAlignment="0" applyProtection="0">
      <alignment vertical="center"/>
    </xf>
    <xf numFmtId="0" fontId="17" fillId="0" borderId="0">
      <alignment vertical="center"/>
    </xf>
    <xf numFmtId="0" fontId="83" fillId="0" borderId="0" applyNumberFormat="0" applyFill="0" applyBorder="0" applyAlignment="0" applyProtection="0">
      <alignment vertical="center"/>
    </xf>
    <xf numFmtId="0" fontId="41" fillId="0" borderId="0"/>
    <xf numFmtId="43" fontId="17" fillId="0" borderId="0" applyFont="0" applyFill="0" applyBorder="0" applyAlignment="0" applyProtection="0">
      <alignment vertical="center"/>
    </xf>
    <xf numFmtId="0" fontId="17" fillId="0" borderId="0">
      <alignment vertical="center"/>
    </xf>
    <xf numFmtId="0" fontId="41" fillId="0" borderId="0"/>
    <xf numFmtId="41" fontId="41" fillId="0" borderId="0" applyFont="0" applyFill="0" applyBorder="0" applyAlignment="0" applyProtection="0"/>
    <xf numFmtId="0" fontId="41" fillId="0" borderId="0">
      <alignment vertical="center"/>
    </xf>
    <xf numFmtId="0" fontId="92" fillId="36" borderId="0" applyNumberFormat="0" applyBorder="0" applyAlignment="0" applyProtection="0">
      <alignment vertical="center"/>
    </xf>
    <xf numFmtId="41" fontId="41" fillId="0" borderId="0" applyFont="0" applyFill="0" applyBorder="0" applyAlignment="0" applyProtection="0"/>
    <xf numFmtId="0" fontId="90" fillId="0" borderId="20" applyNumberFormat="0" applyFill="0" applyAlignment="0" applyProtection="0">
      <alignment vertical="center"/>
    </xf>
    <xf numFmtId="0" fontId="41" fillId="0" borderId="0">
      <alignment vertical="center"/>
    </xf>
    <xf numFmtId="0" fontId="78" fillId="0" borderId="0">
      <alignment vertical="center"/>
    </xf>
    <xf numFmtId="0" fontId="78" fillId="0" borderId="0">
      <alignment vertical="center"/>
    </xf>
    <xf numFmtId="0" fontId="41" fillId="0" borderId="0"/>
    <xf numFmtId="0" fontId="42" fillId="0" borderId="0"/>
    <xf numFmtId="0" fontId="41" fillId="0" borderId="0"/>
    <xf numFmtId="43" fontId="78" fillId="0" borderId="0" applyFont="0" applyFill="0" applyBorder="0" applyAlignment="0" applyProtection="0">
      <alignment vertical="center"/>
    </xf>
    <xf numFmtId="0" fontId="84" fillId="20" borderId="0" applyNumberFormat="0" applyBorder="0" applyAlignment="0" applyProtection="0">
      <alignment vertical="center"/>
    </xf>
    <xf numFmtId="0" fontId="17" fillId="0" borderId="0">
      <alignment vertical="center"/>
    </xf>
    <xf numFmtId="0" fontId="3" fillId="0" borderId="0">
      <alignment vertical="center"/>
    </xf>
    <xf numFmtId="0" fontId="78" fillId="0" borderId="0">
      <alignment vertical="center"/>
    </xf>
    <xf numFmtId="0" fontId="90" fillId="0" borderId="0" applyNumberFormat="0" applyFill="0" applyBorder="0" applyAlignment="0" applyProtection="0">
      <alignment vertical="center"/>
    </xf>
    <xf numFmtId="0" fontId="41" fillId="0" borderId="0"/>
    <xf numFmtId="0" fontId="78" fillId="0" borderId="0">
      <alignment vertical="center"/>
    </xf>
    <xf numFmtId="0" fontId="99" fillId="0" borderId="22" applyNumberFormat="0" applyFill="0" applyAlignment="0" applyProtection="0">
      <alignment vertical="center"/>
    </xf>
    <xf numFmtId="0" fontId="17" fillId="0" borderId="0">
      <alignment vertical="center"/>
    </xf>
    <xf numFmtId="0" fontId="78" fillId="0" borderId="0">
      <alignment vertical="center"/>
    </xf>
    <xf numFmtId="0" fontId="77" fillId="13" borderId="0" applyNumberFormat="0" applyBorder="0" applyAlignment="0" applyProtection="0">
      <alignment vertical="center"/>
    </xf>
    <xf numFmtId="0" fontId="17" fillId="0" borderId="0">
      <alignment vertical="center"/>
    </xf>
    <xf numFmtId="0" fontId="41" fillId="0" borderId="0"/>
    <xf numFmtId="9" fontId="41" fillId="0" borderId="0" applyFont="0" applyFill="0" applyBorder="0" applyAlignment="0" applyProtection="0"/>
    <xf numFmtId="41" fontId="17" fillId="0" borderId="0" applyFont="0" applyFill="0" applyBorder="0" applyAlignment="0" applyProtection="0">
      <alignment vertical="center"/>
    </xf>
    <xf numFmtId="0" fontId="71" fillId="29" borderId="0" applyNumberFormat="0" applyBorder="0" applyAlignment="0" applyProtection="0">
      <alignment vertical="center"/>
    </xf>
    <xf numFmtId="0" fontId="72" fillId="39" borderId="0" applyNumberFormat="0" applyBorder="0" applyAlignment="0" applyProtection="0">
      <alignment vertical="center"/>
    </xf>
    <xf numFmtId="0" fontId="17" fillId="0" borderId="0">
      <alignment vertical="center"/>
    </xf>
    <xf numFmtId="0" fontId="72" fillId="31" borderId="0" applyNumberFormat="0" applyBorder="0" applyAlignment="0" applyProtection="0">
      <alignment vertical="center"/>
    </xf>
    <xf numFmtId="0" fontId="71" fillId="35" borderId="0" applyNumberFormat="0" applyBorder="0" applyAlignment="0" applyProtection="0">
      <alignment vertical="center"/>
    </xf>
    <xf numFmtId="0" fontId="71" fillId="37" borderId="0" applyNumberFormat="0" applyBorder="0" applyAlignment="0" applyProtection="0">
      <alignment vertical="center"/>
    </xf>
    <xf numFmtId="0" fontId="86" fillId="28" borderId="19" applyNumberFormat="0" applyAlignment="0" applyProtection="0">
      <alignment vertical="center"/>
    </xf>
    <xf numFmtId="0" fontId="71" fillId="27" borderId="0" applyNumberFormat="0" applyBorder="0" applyAlignment="0" applyProtection="0">
      <alignment vertical="center"/>
    </xf>
    <xf numFmtId="0" fontId="72" fillId="33" borderId="0" applyNumberFormat="0" applyBorder="0" applyAlignment="0" applyProtection="0">
      <alignment vertical="center"/>
    </xf>
    <xf numFmtId="0" fontId="72" fillId="26" borderId="0" applyNumberFormat="0" applyBorder="0" applyAlignment="0" applyProtection="0">
      <alignment vertical="center"/>
    </xf>
    <xf numFmtId="0" fontId="42" fillId="0" borderId="0"/>
    <xf numFmtId="9" fontId="0" fillId="0" borderId="0" applyFont="0" applyFill="0" applyBorder="0" applyAlignment="0" applyProtection="0">
      <alignment vertical="center"/>
    </xf>
    <xf numFmtId="43" fontId="17" fillId="0" borderId="0" applyFont="0" applyFill="0" applyBorder="0" applyAlignment="0" applyProtection="0">
      <alignment vertical="center"/>
    </xf>
    <xf numFmtId="0" fontId="71" fillId="25" borderId="0" applyNumberFormat="0" applyBorder="0" applyAlignment="0" applyProtection="0">
      <alignment vertical="center"/>
    </xf>
    <xf numFmtId="0" fontId="71" fillId="24" borderId="0" applyNumberFormat="0" applyBorder="0" applyAlignment="0" applyProtection="0">
      <alignment vertical="center"/>
    </xf>
    <xf numFmtId="0" fontId="72" fillId="30" borderId="0" applyNumberFormat="0" applyBorder="0" applyAlignment="0" applyProtection="0">
      <alignment vertical="center"/>
    </xf>
    <xf numFmtId="0" fontId="71" fillId="23" borderId="0" applyNumberFormat="0" applyBorder="0" applyAlignment="0" applyProtection="0">
      <alignment vertical="center"/>
    </xf>
    <xf numFmtId="0" fontId="71" fillId="22" borderId="0" applyNumberFormat="0" applyBorder="0" applyAlignment="0" applyProtection="0">
      <alignment vertical="center"/>
    </xf>
    <xf numFmtId="0" fontId="71" fillId="21" borderId="0" applyNumberFormat="0" applyBorder="0" applyAlignment="0" applyProtection="0">
      <alignment vertical="center"/>
    </xf>
    <xf numFmtId="43" fontId="78" fillId="0" borderId="0" applyFont="0" applyFill="0" applyBorder="0" applyAlignment="0" applyProtection="0">
      <alignment vertical="center"/>
    </xf>
    <xf numFmtId="0" fontId="17" fillId="0" borderId="0"/>
    <xf numFmtId="0" fontId="87" fillId="18" borderId="19" applyNumberFormat="0" applyAlignment="0" applyProtection="0">
      <alignment vertical="center"/>
    </xf>
    <xf numFmtId="0" fontId="72" fillId="43" borderId="0" applyNumberFormat="0" applyBorder="0" applyAlignment="0" applyProtection="0">
      <alignment vertical="center"/>
    </xf>
    <xf numFmtId="0" fontId="71" fillId="14" borderId="0" applyNumberFormat="0" applyBorder="0" applyAlignment="0" applyProtection="0">
      <alignment vertical="center"/>
    </xf>
    <xf numFmtId="0" fontId="41" fillId="0" borderId="0"/>
    <xf numFmtId="0" fontId="83" fillId="0" borderId="18" applyNumberFormat="0" applyFill="0" applyAlignment="0" applyProtection="0">
      <alignment vertical="center"/>
    </xf>
    <xf numFmtId="0" fontId="89" fillId="34" borderId="0" applyNumberFormat="0" applyBorder="0" applyAlignment="0" applyProtection="0">
      <alignment vertical="center"/>
    </xf>
    <xf numFmtId="0" fontId="41" fillId="0" borderId="0" applyFont="0" applyFill="0" applyBorder="0" applyAlignment="0" applyProtection="0"/>
    <xf numFmtId="0" fontId="81" fillId="18" borderId="16" applyNumberFormat="0" applyAlignment="0" applyProtection="0">
      <alignment vertical="center"/>
    </xf>
    <xf numFmtId="0" fontId="72" fillId="17" borderId="0" applyNumberFormat="0" applyBorder="0" applyAlignment="0" applyProtection="0">
      <alignment vertical="center"/>
    </xf>
    <xf numFmtId="0" fontId="72" fillId="16" borderId="0" applyNumberFormat="0" applyBorder="0" applyAlignment="0" applyProtection="0">
      <alignment vertical="center"/>
    </xf>
    <xf numFmtId="0" fontId="79" fillId="0" borderId="15" applyNumberFormat="0" applyFill="0" applyAlignment="0" applyProtection="0">
      <alignment vertical="center"/>
    </xf>
    <xf numFmtId="0" fontId="88" fillId="32" borderId="0" applyNumberFormat="0" applyBorder="0" applyAlignment="0" applyProtection="0">
      <alignment vertical="center"/>
    </xf>
    <xf numFmtId="0" fontId="82" fillId="19" borderId="17" applyNumberFormat="0" applyAlignment="0" applyProtection="0">
      <alignment vertical="center"/>
    </xf>
    <xf numFmtId="0" fontId="17" fillId="0" borderId="0">
      <alignment vertical="center"/>
    </xf>
    <xf numFmtId="0" fontId="78" fillId="0" borderId="0">
      <alignment vertical="center"/>
    </xf>
    <xf numFmtId="0" fontId="77" fillId="13" borderId="0" applyNumberFormat="0" applyBorder="0" applyAlignment="0" applyProtection="0">
      <alignment vertical="center"/>
    </xf>
    <xf numFmtId="0" fontId="93" fillId="0" borderId="22" applyNumberFormat="0" applyFill="0" applyAlignment="0" applyProtection="0">
      <alignment vertical="center"/>
    </xf>
    <xf numFmtId="0" fontId="17" fillId="0" borderId="0">
      <alignment vertical="center"/>
    </xf>
    <xf numFmtId="0" fontId="41" fillId="0" borderId="0">
      <alignment vertical="center"/>
    </xf>
    <xf numFmtId="0" fontId="41" fillId="0" borderId="0">
      <alignment vertical="center"/>
    </xf>
    <xf numFmtId="0" fontId="76" fillId="0" borderId="0" applyNumberFormat="0" applyFill="0" applyBorder="0" applyAlignment="0" applyProtection="0">
      <alignment vertical="center"/>
    </xf>
    <xf numFmtId="0" fontId="17" fillId="0" borderId="0">
      <alignment vertical="center"/>
    </xf>
    <xf numFmtId="0" fontId="75" fillId="0" borderId="14" applyNumberFormat="0" applyFill="0" applyAlignment="0" applyProtection="0">
      <alignment vertical="center"/>
    </xf>
    <xf numFmtId="0" fontId="72" fillId="11" borderId="0" applyNumberFormat="0" applyBorder="0" applyAlignment="0" applyProtection="0">
      <alignment vertical="center"/>
    </xf>
    <xf numFmtId="0" fontId="41" fillId="0" borderId="0">
      <alignment vertical="center"/>
    </xf>
    <xf numFmtId="42" fontId="0" fillId="0" borderId="0" applyFont="0" applyFill="0" applyBorder="0" applyAlignment="0" applyProtection="0">
      <alignment vertical="center"/>
    </xf>
    <xf numFmtId="41" fontId="41" fillId="0" borderId="0" applyFont="0" applyFill="0" applyBorder="0" applyAlignment="0" applyProtection="0">
      <alignment vertical="center"/>
    </xf>
    <xf numFmtId="0" fontId="41" fillId="0" borderId="0"/>
    <xf numFmtId="0" fontId="74" fillId="0" borderId="0" applyNumberFormat="0" applyFill="0" applyBorder="0" applyAlignment="0" applyProtection="0">
      <alignment vertical="center"/>
    </xf>
    <xf numFmtId="0" fontId="41" fillId="0" borderId="0"/>
    <xf numFmtId="0" fontId="3" fillId="0" borderId="0">
      <alignment vertical="center"/>
    </xf>
    <xf numFmtId="0" fontId="17" fillId="0" borderId="0">
      <alignment vertical="center"/>
    </xf>
    <xf numFmtId="0" fontId="41" fillId="0" borderId="0">
      <alignment vertical="center"/>
    </xf>
    <xf numFmtId="0" fontId="73" fillId="0" borderId="0" applyNumberFormat="0" applyFill="0" applyBorder="0" applyAlignment="0" applyProtection="0">
      <alignment vertical="center"/>
    </xf>
    <xf numFmtId="0" fontId="0" fillId="10" borderId="13" applyNumberFormat="0" applyFont="0" applyAlignment="0" applyProtection="0">
      <alignment vertical="center"/>
    </xf>
    <xf numFmtId="43" fontId="41" fillId="0" borderId="0" applyFont="0" applyFill="0" applyBorder="0" applyAlignment="0" applyProtection="0"/>
    <xf numFmtId="0" fontId="72" fillId="9" borderId="0" applyNumberFormat="0" applyBorder="0" applyAlignment="0" applyProtection="0">
      <alignment vertical="center"/>
    </xf>
    <xf numFmtId="0" fontId="72" fillId="8" borderId="0" applyNumberFormat="0" applyBorder="0" applyAlignment="0" applyProtection="0">
      <alignment vertical="center"/>
    </xf>
    <xf numFmtId="0" fontId="71" fillId="7" borderId="0" applyNumberFormat="0" applyBorder="0" applyAlignment="0" applyProtection="0">
      <alignment vertical="center"/>
    </xf>
    <xf numFmtId="0" fontId="17" fillId="0" borderId="0"/>
    <xf numFmtId="0" fontId="71" fillId="6" borderId="0" applyNumberFormat="0" applyBorder="0" applyAlignment="0" applyProtection="0">
      <alignment vertical="center"/>
    </xf>
    <xf numFmtId="0" fontId="72" fillId="12" borderId="0" applyNumberFormat="0" applyBorder="0" applyAlignment="0" applyProtection="0">
      <alignment vertical="center"/>
    </xf>
    <xf numFmtId="0" fontId="70" fillId="0" borderId="0" applyNumberFormat="0" applyFill="0" applyBorder="0" applyAlignment="0" applyProtection="0">
      <alignment vertical="center"/>
    </xf>
    <xf numFmtId="0" fontId="94" fillId="0" borderId="23" applyNumberFormat="0" applyFill="0" applyAlignment="0" applyProtection="0">
      <alignment vertical="center"/>
    </xf>
    <xf numFmtId="43" fontId="41" fillId="0" borderId="0" applyFont="0" applyFill="0" applyBorder="0" applyAlignment="0" applyProtection="0">
      <alignment vertical="center"/>
    </xf>
    <xf numFmtId="0" fontId="78" fillId="0" borderId="0">
      <alignment vertical="center"/>
    </xf>
    <xf numFmtId="41" fontId="0" fillId="0" borderId="0" applyFont="0" applyFill="0" applyBorder="0" applyAlignment="0" applyProtection="0">
      <alignment vertical="center"/>
    </xf>
    <xf numFmtId="0" fontId="41" fillId="0" borderId="0"/>
    <xf numFmtId="0" fontId="41" fillId="0" borderId="0">
      <alignment vertical="center"/>
    </xf>
    <xf numFmtId="0" fontId="17" fillId="0" borderId="0">
      <alignment vertical="center"/>
    </xf>
    <xf numFmtId="0" fontId="69" fillId="0" borderId="12" applyNumberFormat="0" applyFill="0" applyAlignment="0" applyProtection="0">
      <alignment vertical="center"/>
    </xf>
  </cellStyleXfs>
  <cellXfs count="593">
    <xf numFmtId="0" fontId="0" fillId="0" borderId="0" xfId="0">
      <alignment vertical="center"/>
    </xf>
    <xf numFmtId="0" fontId="1" fillId="0" borderId="0" xfId="51" applyFont="1">
      <alignment vertical="center"/>
    </xf>
    <xf numFmtId="0" fontId="2" fillId="0" borderId="0" xfId="51" applyFont="1">
      <alignment vertical="center"/>
    </xf>
    <xf numFmtId="0" fontId="3" fillId="0" borderId="0" xfId="51">
      <alignment vertical="center"/>
    </xf>
    <xf numFmtId="0" fontId="4" fillId="0" borderId="0" xfId="57" applyFont="1" applyFill="1" applyAlignment="1">
      <alignment horizontal="left" vertical="center"/>
    </xf>
    <xf numFmtId="0" fontId="5" fillId="0" borderId="0" xfId="51" applyFont="1" applyBorder="1" applyAlignment="1">
      <alignment horizontal="center" vertical="center" wrapText="1"/>
    </xf>
    <xf numFmtId="0" fontId="6" fillId="0" borderId="0" xfId="51" applyFont="1" applyBorder="1" applyAlignment="1">
      <alignment horizontal="right" vertical="center" wrapText="1"/>
    </xf>
    <xf numFmtId="0" fontId="7" fillId="0" borderId="1" xfId="51" applyFont="1" applyBorder="1" applyAlignment="1">
      <alignment horizontal="center" vertical="center" wrapText="1"/>
    </xf>
    <xf numFmtId="0" fontId="8" fillId="0" borderId="1" xfId="51" applyFont="1" applyBorder="1" applyAlignment="1">
      <alignment horizontal="center" vertical="center" wrapText="1"/>
    </xf>
    <xf numFmtId="0" fontId="8" fillId="0" borderId="1" xfId="51" applyFont="1" applyBorder="1" applyAlignment="1">
      <alignment horizontal="left" vertical="center" wrapText="1"/>
    </xf>
    <xf numFmtId="0" fontId="8" fillId="0" borderId="1" xfId="51" applyFont="1" applyBorder="1" applyAlignment="1">
      <alignment vertical="center" wrapText="1"/>
    </xf>
    <xf numFmtId="0" fontId="6" fillId="0" borderId="0" xfId="51" applyFont="1" applyBorder="1" applyAlignment="1">
      <alignment vertical="center" wrapText="1"/>
    </xf>
    <xf numFmtId="188" fontId="8" fillId="0" borderId="1" xfId="51" applyNumberFormat="1" applyFont="1" applyBorder="1" applyAlignment="1">
      <alignment vertical="center" wrapText="1"/>
    </xf>
    <xf numFmtId="0" fontId="1" fillId="0" borderId="0" xfId="115" applyFont="1">
      <alignment vertical="center"/>
    </xf>
    <xf numFmtId="0" fontId="2" fillId="0" borderId="0" xfId="115" applyFont="1">
      <alignment vertical="center"/>
    </xf>
    <xf numFmtId="0" fontId="3" fillId="0" borderId="0" xfId="115">
      <alignment vertical="center"/>
    </xf>
    <xf numFmtId="0" fontId="9" fillId="0" borderId="0" xfId="115" applyFont="1" applyBorder="1" applyAlignment="1">
      <alignment horizontal="left" vertical="center" wrapText="1"/>
    </xf>
    <xf numFmtId="0" fontId="10" fillId="0" borderId="0" xfId="115" applyFont="1" applyBorder="1" applyAlignment="1">
      <alignment horizontal="left" vertical="center" wrapText="1"/>
    </xf>
    <xf numFmtId="0" fontId="5" fillId="0" borderId="0" xfId="115" applyFont="1" applyBorder="1" applyAlignment="1">
      <alignment horizontal="center" vertical="center" wrapText="1"/>
    </xf>
    <xf numFmtId="0" fontId="6" fillId="0" borderId="0" xfId="115" applyFont="1" applyBorder="1" applyAlignment="1">
      <alignment horizontal="right" vertical="center" wrapText="1"/>
    </xf>
    <xf numFmtId="0" fontId="7" fillId="0" borderId="1" xfId="115" applyFont="1" applyBorder="1" applyAlignment="1">
      <alignment horizontal="center" vertical="center" wrapText="1"/>
    </xf>
    <xf numFmtId="0" fontId="8" fillId="0" borderId="1" xfId="115" applyFont="1" applyBorder="1" applyAlignment="1">
      <alignment vertical="center" wrapText="1"/>
    </xf>
    <xf numFmtId="0" fontId="8" fillId="0" borderId="1" xfId="115" applyFont="1" applyBorder="1" applyAlignment="1">
      <alignment horizontal="center" vertical="center" wrapText="1"/>
    </xf>
    <xf numFmtId="0" fontId="6" fillId="0" borderId="0" xfId="115" applyFont="1" applyBorder="1" applyAlignment="1">
      <alignment vertical="center" wrapText="1"/>
    </xf>
    <xf numFmtId="0" fontId="1" fillId="0" borderId="0" xfId="18" applyFont="1">
      <alignment vertical="center"/>
    </xf>
    <xf numFmtId="0" fontId="2" fillId="0" borderId="0" xfId="18" applyFont="1">
      <alignment vertical="center"/>
    </xf>
    <xf numFmtId="0" fontId="3" fillId="0" borderId="0" xfId="18">
      <alignment vertical="center"/>
    </xf>
    <xf numFmtId="0" fontId="9" fillId="0" borderId="0" xfId="18" applyFont="1" applyBorder="1" applyAlignment="1">
      <alignment horizontal="left" vertical="center" wrapText="1"/>
    </xf>
    <xf numFmtId="0" fontId="5" fillId="0" borderId="0" xfId="18" applyFont="1" applyBorder="1" applyAlignment="1">
      <alignment horizontal="center" vertical="center" wrapText="1"/>
    </xf>
    <xf numFmtId="0" fontId="6" fillId="0" borderId="0" xfId="18" applyFont="1" applyBorder="1" applyAlignment="1">
      <alignment horizontal="right" vertical="center" wrapText="1"/>
    </xf>
    <xf numFmtId="0" fontId="7" fillId="0" borderId="1" xfId="18" applyFont="1" applyBorder="1" applyAlignment="1">
      <alignment horizontal="center" vertical="center" wrapText="1"/>
    </xf>
    <xf numFmtId="0" fontId="8" fillId="0" borderId="1" xfId="18" applyFont="1" applyBorder="1" applyAlignment="1">
      <alignment horizontal="left" vertical="center" wrapText="1"/>
    </xf>
    <xf numFmtId="0" fontId="8" fillId="0" borderId="1" xfId="18" applyFont="1" applyBorder="1" applyAlignment="1">
      <alignment horizontal="center" vertical="center" wrapText="1"/>
    </xf>
    <xf numFmtId="0" fontId="8" fillId="0" borderId="1" xfId="18" applyFont="1" applyBorder="1" applyAlignment="1">
      <alignment vertical="center" wrapText="1"/>
    </xf>
    <xf numFmtId="179" fontId="8" fillId="0" borderId="1" xfId="18" applyNumberFormat="1" applyFont="1" applyBorder="1" applyAlignment="1">
      <alignment vertical="center" wrapText="1"/>
    </xf>
    <xf numFmtId="0" fontId="6" fillId="0" borderId="0" xfId="18" applyFont="1" applyBorder="1" applyAlignment="1">
      <alignment vertical="center" wrapText="1"/>
    </xf>
    <xf numFmtId="0" fontId="9" fillId="0" borderId="0" xfId="18" applyFont="1" applyBorder="1" applyAlignment="1">
      <alignment vertical="center" wrapText="1"/>
    </xf>
    <xf numFmtId="187" fontId="8" fillId="0" borderId="1" xfId="18" applyNumberFormat="1" applyFont="1" applyBorder="1" applyAlignment="1">
      <alignment vertical="center" wrapText="1"/>
    </xf>
    <xf numFmtId="188" fontId="8" fillId="0" borderId="1" xfId="18" applyNumberFormat="1" applyFont="1" applyBorder="1" applyAlignment="1">
      <alignment vertical="center" wrapText="1"/>
    </xf>
    <xf numFmtId="0" fontId="11" fillId="0" borderId="0" xfId="18" applyFont="1">
      <alignment vertical="center"/>
    </xf>
    <xf numFmtId="0" fontId="12" fillId="0" borderId="1" xfId="18" applyFont="1" applyBorder="1" applyAlignment="1">
      <alignment horizontal="center" vertical="center" wrapText="1"/>
    </xf>
    <xf numFmtId="0" fontId="12" fillId="0" borderId="1" xfId="18" applyFont="1" applyBorder="1" applyAlignment="1">
      <alignment vertical="center" wrapText="1"/>
    </xf>
    <xf numFmtId="0" fontId="13" fillId="0" borderId="1" xfId="18" applyFont="1" applyBorder="1" applyAlignment="1">
      <alignment horizontal="left" vertical="center" indent="1"/>
    </xf>
    <xf numFmtId="0" fontId="13" fillId="0" borderId="1" xfId="18" applyFont="1" applyBorder="1">
      <alignment vertical="center"/>
    </xf>
    <xf numFmtId="0" fontId="6" fillId="0" borderId="2" xfId="18" applyFont="1" applyBorder="1" applyAlignment="1">
      <alignment vertical="center" wrapText="1"/>
    </xf>
    <xf numFmtId="0" fontId="14" fillId="0" borderId="0" xfId="0" applyFont="1" applyAlignment="1">
      <alignment horizontal="center" vertical="center"/>
    </xf>
    <xf numFmtId="0" fontId="15" fillId="0" borderId="0" xfId="0" applyFont="1" applyAlignment="1">
      <alignment horizontal="left" vertical="justify" wrapText="1"/>
    </xf>
    <xf numFmtId="0" fontId="16" fillId="0" borderId="0" xfId="0" applyFont="1" applyAlignment="1">
      <alignment horizontal="left" vertical="justify"/>
    </xf>
    <xf numFmtId="0" fontId="17" fillId="0" borderId="0" xfId="84" applyAlignment="1">
      <alignment vertical="center"/>
    </xf>
    <xf numFmtId="0" fontId="17" fillId="0" borderId="0" xfId="84"/>
    <xf numFmtId="0" fontId="4" fillId="2" borderId="0" xfId="57" applyFont="1" applyFill="1" applyAlignment="1">
      <alignment horizontal="left" vertical="center"/>
    </xf>
    <xf numFmtId="0" fontId="14" fillId="0" borderId="0" xfId="84" applyFont="1" applyAlignment="1">
      <alignment horizontal="center" wrapText="1"/>
    </xf>
    <xf numFmtId="0" fontId="14" fillId="0" borderId="0" xfId="84" applyFont="1" applyAlignment="1">
      <alignment horizontal="center"/>
    </xf>
    <xf numFmtId="0" fontId="17" fillId="0" borderId="0" xfId="84" applyBorder="1" applyAlignment="1">
      <alignment vertical="center" wrapText="1"/>
    </xf>
    <xf numFmtId="0" fontId="17" fillId="0" borderId="0" xfId="84" applyBorder="1" applyAlignment="1">
      <alignment horizontal="right" vertical="center" wrapText="1"/>
    </xf>
    <xf numFmtId="0" fontId="17" fillId="0" borderId="3" xfId="84" applyBorder="1" applyAlignment="1">
      <alignment horizontal="center" vertical="center"/>
    </xf>
    <xf numFmtId="0" fontId="17" fillId="0" borderId="4" xfId="84" applyBorder="1" applyAlignment="1">
      <alignment horizontal="center" vertical="center"/>
    </xf>
    <xf numFmtId="0" fontId="17" fillId="0" borderId="3" xfId="84" applyBorder="1" applyAlignment="1">
      <alignment vertical="center"/>
    </xf>
    <xf numFmtId="186" fontId="17" fillId="0" borderId="4" xfId="84" applyNumberFormat="1" applyBorder="1" applyAlignment="1">
      <alignment vertical="center"/>
    </xf>
    <xf numFmtId="0" fontId="17" fillId="0" borderId="0" xfId="35" applyFill="1" applyAlignment="1">
      <alignment horizontal="left" vertical="center" wrapText="1"/>
    </xf>
    <xf numFmtId="0" fontId="14" fillId="0" borderId="0" xfId="84" applyFont="1" applyAlignment="1">
      <alignment horizontal="center" vertical="center" wrapText="1"/>
    </xf>
    <xf numFmtId="0" fontId="14" fillId="0" borderId="0" xfId="84" applyFont="1" applyAlignment="1">
      <alignment horizontal="center" vertical="center"/>
    </xf>
    <xf numFmtId="0" fontId="18" fillId="0" borderId="3" xfId="84" applyFont="1" applyBorder="1" applyAlignment="1">
      <alignment vertical="center"/>
    </xf>
    <xf numFmtId="186" fontId="18" fillId="0" borderId="4" xfId="84" applyNumberFormat="1" applyFont="1" applyBorder="1" applyAlignment="1">
      <alignment vertical="center"/>
    </xf>
    <xf numFmtId="0" fontId="18" fillId="0" borderId="3" xfId="84" applyFont="1" applyBorder="1" applyAlignment="1">
      <alignment horizontal="center" vertical="center"/>
    </xf>
    <xf numFmtId="0" fontId="17" fillId="0" borderId="0" xfId="116" applyFill="1" applyAlignment="1"/>
    <xf numFmtId="0" fontId="17" fillId="0" borderId="0" xfId="84" applyFill="1" applyAlignment="1">
      <alignment vertical="center"/>
    </xf>
    <xf numFmtId="0" fontId="17" fillId="0" borderId="4" xfId="84" applyFill="1" applyBorder="1" applyAlignment="1">
      <alignment horizontal="center" vertical="center"/>
    </xf>
    <xf numFmtId="186" fontId="18" fillId="0" borderId="4" xfId="84" applyNumberFormat="1" applyFont="1" applyFill="1" applyBorder="1" applyAlignment="1">
      <alignment vertical="center"/>
    </xf>
    <xf numFmtId="0" fontId="17" fillId="0" borderId="3" xfId="84" applyBorder="1" applyAlignment="1">
      <alignment horizontal="left" vertical="center"/>
    </xf>
    <xf numFmtId="186" fontId="17" fillId="0" borderId="4" xfId="84" applyNumberFormat="1" applyFill="1" applyBorder="1" applyAlignment="1">
      <alignment vertical="center"/>
    </xf>
    <xf numFmtId="0" fontId="18" fillId="0" borderId="3" xfId="84" applyFont="1" applyBorder="1" applyAlignment="1">
      <alignment horizontal="left" vertical="center"/>
    </xf>
    <xf numFmtId="0" fontId="17" fillId="0" borderId="4" xfId="84" applyFill="1" applyBorder="1" applyAlignment="1">
      <alignment vertical="center"/>
    </xf>
    <xf numFmtId="0" fontId="19" fillId="0" borderId="0" xfId="0" applyFont="1" applyAlignment="1">
      <alignment horizontal="left" vertical="justify" wrapText="1"/>
    </xf>
    <xf numFmtId="0" fontId="20" fillId="0" borderId="0" xfId="0" applyFont="1" applyAlignment="1">
      <alignment horizontal="left" vertical="justify" wrapText="1"/>
    </xf>
    <xf numFmtId="0" fontId="21" fillId="0" borderId="0" xfId="116" applyFont="1" applyFill="1" applyAlignment="1"/>
    <xf numFmtId="185" fontId="17" fillId="0" borderId="0" xfId="116" applyNumberFormat="1" applyFill="1" applyAlignment="1">
      <alignment horizontal="center" vertical="center"/>
    </xf>
    <xf numFmtId="190" fontId="17" fillId="0" borderId="0" xfId="116" applyNumberFormat="1" applyFill="1" applyAlignment="1"/>
    <xf numFmtId="185" fontId="17" fillId="0" borderId="0" xfId="116" applyNumberFormat="1" applyFill="1" applyAlignment="1"/>
    <xf numFmtId="185" fontId="4" fillId="2" borderId="0" xfId="57" applyNumberFormat="1" applyFont="1" applyFill="1" applyAlignment="1">
      <alignment horizontal="left" vertical="center"/>
    </xf>
    <xf numFmtId="190" fontId="17" fillId="2" borderId="0" xfId="116" applyNumberFormat="1" applyFill="1" applyAlignment="1"/>
    <xf numFmtId="185" fontId="17" fillId="2" borderId="0" xfId="116" applyNumberFormat="1" applyFill="1" applyAlignment="1"/>
    <xf numFmtId="0" fontId="22" fillId="2" borderId="0" xfId="57" applyFont="1" applyFill="1" applyAlignment="1">
      <alignment horizontal="center" vertical="center"/>
    </xf>
    <xf numFmtId="185" fontId="22" fillId="2" borderId="0" xfId="57" applyNumberFormat="1" applyFont="1" applyFill="1" applyAlignment="1">
      <alignment horizontal="center" vertical="center"/>
    </xf>
    <xf numFmtId="0" fontId="23" fillId="2" borderId="0" xfId="116" applyFont="1" applyFill="1" applyBorder="1">
      <alignment vertical="center"/>
    </xf>
    <xf numFmtId="185" fontId="24" fillId="2" borderId="0" xfId="116" applyNumberFormat="1" applyFont="1" applyFill="1" applyAlignment="1">
      <alignment horizontal="center" vertical="center"/>
    </xf>
    <xf numFmtId="190" fontId="24" fillId="2" borderId="0" xfId="116" applyNumberFormat="1" applyFont="1" applyFill="1" applyAlignment="1"/>
    <xf numFmtId="185" fontId="23" fillId="2" borderId="0" xfId="116" applyNumberFormat="1" applyFont="1" applyFill="1" applyBorder="1" applyAlignment="1">
      <alignment horizontal="right" vertical="center"/>
    </xf>
    <xf numFmtId="0" fontId="25" fillId="2" borderId="1" xfId="112" applyFont="1" applyFill="1" applyBorder="1" applyAlignment="1">
      <alignment horizontal="center" vertical="center"/>
    </xf>
    <xf numFmtId="185" fontId="25" fillId="2" borderId="1" xfId="112" applyNumberFormat="1" applyFont="1" applyFill="1" applyBorder="1" applyAlignment="1">
      <alignment horizontal="center" vertical="center"/>
    </xf>
    <xf numFmtId="185" fontId="26" fillId="2" borderId="1" xfId="0" applyNumberFormat="1" applyFont="1" applyFill="1" applyBorder="1" applyAlignment="1" applyProtection="1">
      <alignment vertical="center"/>
    </xf>
    <xf numFmtId="185" fontId="27" fillId="2" borderId="1" xfId="0" applyNumberFormat="1" applyFont="1" applyFill="1" applyBorder="1" applyAlignment="1" applyProtection="1">
      <alignment vertical="center"/>
    </xf>
    <xf numFmtId="0" fontId="25" fillId="2" borderId="1" xfId="116" applyFont="1" applyFill="1" applyBorder="1" applyAlignment="1">
      <alignment vertical="center"/>
    </xf>
    <xf numFmtId="190" fontId="25" fillId="2" borderId="1" xfId="116" applyNumberFormat="1" applyFont="1" applyFill="1" applyBorder="1" applyAlignment="1">
      <alignment vertical="center"/>
    </xf>
    <xf numFmtId="3" fontId="28" fillId="2" borderId="1" xfId="0" applyNumberFormat="1" applyFont="1" applyFill="1" applyBorder="1" applyAlignment="1" applyProtection="1">
      <alignment vertical="center"/>
    </xf>
    <xf numFmtId="185"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wrapText="1"/>
    </xf>
    <xf numFmtId="3" fontId="28" fillId="0" borderId="1" xfId="0" applyNumberFormat="1" applyFont="1" applyFill="1" applyBorder="1" applyAlignment="1" applyProtection="1">
      <alignment horizontal="left" vertical="center" wrapText="1"/>
    </xf>
    <xf numFmtId="0" fontId="23" fillId="2" borderId="1" xfId="116" applyFont="1" applyFill="1" applyBorder="1" applyAlignment="1">
      <alignment vertical="center"/>
    </xf>
    <xf numFmtId="185" fontId="24" fillId="2" borderId="1" xfId="63" applyNumberFormat="1" applyFont="1" applyFill="1" applyBorder="1" applyAlignment="1">
      <alignment horizontal="right" vertical="center"/>
    </xf>
    <xf numFmtId="0" fontId="24" fillId="2" borderId="1" xfId="116" applyFont="1" applyFill="1" applyBorder="1" applyAlignment="1">
      <alignment vertical="center"/>
    </xf>
    <xf numFmtId="0" fontId="24" fillId="2" borderId="5" xfId="116" applyFont="1" applyFill="1" applyBorder="1" applyAlignment="1">
      <alignment vertical="center"/>
    </xf>
    <xf numFmtId="185" fontId="24" fillId="2" borderId="5" xfId="63" applyNumberFormat="1" applyFont="1" applyFill="1" applyBorder="1" applyAlignment="1">
      <alignment horizontal="right" vertical="center"/>
    </xf>
    <xf numFmtId="0" fontId="23" fillId="2" borderId="5" xfId="116" applyFont="1" applyFill="1" applyBorder="1" applyAlignment="1">
      <alignment vertical="center"/>
    </xf>
    <xf numFmtId="185" fontId="23" fillId="2" borderId="5" xfId="116" applyNumberFormat="1" applyFont="1" applyFill="1" applyBorder="1" applyAlignment="1">
      <alignment horizontal="right" vertical="center"/>
    </xf>
    <xf numFmtId="185" fontId="23" fillId="2" borderId="1" xfId="116" applyNumberFormat="1" applyFont="1" applyFill="1" applyBorder="1" applyAlignment="1">
      <alignment horizontal="right" vertical="center"/>
    </xf>
    <xf numFmtId="0" fontId="25" fillId="2" borderId="1" xfId="0" applyFont="1" applyFill="1" applyBorder="1" applyAlignment="1">
      <alignment horizontal="left" vertical="center"/>
    </xf>
    <xf numFmtId="185" fontId="26" fillId="2" borderId="1" xfId="0" applyNumberFormat="1" applyFont="1" applyFill="1" applyBorder="1" applyAlignment="1">
      <alignment horizontal="right" vertical="center"/>
    </xf>
    <xf numFmtId="0" fontId="23" fillId="2" borderId="0" xfId="35" applyFont="1" applyFill="1" applyAlignment="1">
      <alignment horizontal="left" vertical="center" wrapText="1"/>
    </xf>
    <xf numFmtId="185" fontId="23" fillId="2" borderId="0" xfId="35" applyNumberFormat="1" applyFont="1" applyFill="1" applyAlignment="1">
      <alignment horizontal="left" vertical="center" wrapText="1"/>
    </xf>
    <xf numFmtId="186" fontId="21" fillId="0" borderId="0" xfId="116" applyNumberFormat="1" applyFont="1" applyFill="1" applyAlignment="1"/>
    <xf numFmtId="0" fontId="21" fillId="0" borderId="0" xfId="116" applyFont="1" applyFill="1" applyBorder="1" applyAlignment="1"/>
    <xf numFmtId="184" fontId="21" fillId="0" borderId="0" xfId="116" applyNumberFormat="1" applyFont="1" applyFill="1" applyAlignment="1"/>
    <xf numFmtId="0" fontId="21" fillId="0" borderId="0" xfId="0" applyFont="1" applyFill="1" applyAlignment="1">
      <alignment vertical="center"/>
    </xf>
    <xf numFmtId="184" fontId="21" fillId="2" borderId="0" xfId="0" applyNumberFormat="1" applyFont="1" applyFill="1" applyAlignment="1"/>
    <xf numFmtId="190" fontId="21" fillId="0" borderId="0" xfId="0" applyNumberFormat="1" applyFont="1" applyFill="1" applyAlignment="1">
      <alignment vertical="center"/>
    </xf>
    <xf numFmtId="184" fontId="29" fillId="0" borderId="0" xfId="0" applyNumberFormat="1" applyFont="1" applyFill="1" applyAlignment="1">
      <alignment horizontal="right"/>
    </xf>
    <xf numFmtId="0" fontId="21" fillId="0" borderId="0" xfId="0" applyFont="1" applyFill="1" applyAlignment="1"/>
    <xf numFmtId="0" fontId="30" fillId="0" borderId="0" xfId="57" applyFont="1" applyFill="1" applyAlignment="1">
      <alignment horizontal="center" vertical="center"/>
    </xf>
    <xf numFmtId="0" fontId="22" fillId="0" borderId="0" xfId="57" applyFont="1" applyFill="1" applyAlignment="1">
      <alignment horizontal="center" vertical="center"/>
    </xf>
    <xf numFmtId="0" fontId="23" fillId="0" borderId="6" xfId="57" applyFont="1" applyFill="1" applyBorder="1" applyAlignment="1">
      <alignment horizontal="center" vertical="center"/>
    </xf>
    <xf numFmtId="0" fontId="23" fillId="2" borderId="6" xfId="57" applyFont="1" applyFill="1" applyBorder="1" applyAlignment="1">
      <alignment horizontal="center" vertical="center"/>
    </xf>
    <xf numFmtId="186" fontId="29"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84" fontId="25" fillId="2" borderId="1" xfId="0" applyNumberFormat="1" applyFont="1" applyFill="1" applyBorder="1" applyAlignment="1">
      <alignment horizontal="center" vertical="center"/>
    </xf>
    <xf numFmtId="184" fontId="25" fillId="0" borderId="1" xfId="0" applyNumberFormat="1" applyFont="1" applyFill="1" applyBorder="1" applyAlignment="1">
      <alignment horizontal="center" vertical="center"/>
    </xf>
    <xf numFmtId="3" fontId="27" fillId="0" borderId="1" xfId="0" applyNumberFormat="1" applyFont="1" applyFill="1" applyBorder="1" applyAlignment="1" applyProtection="1">
      <alignment vertical="center"/>
    </xf>
    <xf numFmtId="190" fontId="26" fillId="2" borderId="1" xfId="0" applyNumberFormat="1" applyFont="1" applyFill="1" applyBorder="1" applyAlignment="1">
      <alignment horizontal="right" vertical="center"/>
    </xf>
    <xf numFmtId="3" fontId="27" fillId="2" borderId="1" xfId="0" applyNumberFormat="1" applyFont="1" applyFill="1" applyBorder="1" applyAlignment="1" applyProtection="1">
      <alignment vertical="center"/>
    </xf>
    <xf numFmtId="184" fontId="26" fillId="2" borderId="1" xfId="0" applyNumberFormat="1" applyFont="1" applyFill="1" applyBorder="1" applyAlignment="1">
      <alignment horizontal="right" vertical="center"/>
    </xf>
    <xf numFmtId="3" fontId="28" fillId="0" borderId="1" xfId="0" applyNumberFormat="1" applyFont="1" applyFill="1" applyBorder="1" applyAlignment="1" applyProtection="1">
      <alignment vertical="center"/>
    </xf>
    <xf numFmtId="190"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86"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186" fontId="28" fillId="0" borderId="1" xfId="0" applyNumberFormat="1" applyFont="1" applyFill="1" applyBorder="1" applyAlignment="1" applyProtection="1">
      <alignment vertical="center"/>
    </xf>
    <xf numFmtId="190" fontId="24" fillId="2" borderId="0" xfId="0" applyNumberFormat="1" applyFont="1" applyFill="1" applyAlignment="1"/>
    <xf numFmtId="0" fontId="24" fillId="0" borderId="1" xfId="0" applyFont="1" applyFill="1" applyBorder="1" applyAlignment="1">
      <alignment vertical="center"/>
    </xf>
    <xf numFmtId="184" fontId="24" fillId="2" borderId="1" xfId="0" applyNumberFormat="1" applyFont="1" applyFill="1" applyBorder="1" applyAlignment="1"/>
    <xf numFmtId="0" fontId="23" fillId="0" borderId="0" xfId="35" applyFont="1" applyFill="1" applyAlignment="1">
      <alignment horizontal="left" vertical="center" wrapText="1"/>
    </xf>
    <xf numFmtId="184" fontId="21" fillId="0" borderId="0" xfId="0" applyNumberFormat="1" applyFont="1" applyFill="1" applyAlignment="1"/>
    <xf numFmtId="184" fontId="31" fillId="0" borderId="0" xfId="0" applyNumberFormat="1" applyFont="1" applyFill="1" applyAlignment="1">
      <alignment horizontal="right"/>
    </xf>
    <xf numFmtId="190" fontId="21" fillId="0" borderId="0" xfId="0" applyNumberFormat="1" applyFont="1" applyFill="1" applyAlignment="1">
      <alignment vertical="center" wrapText="1"/>
    </xf>
    <xf numFmtId="183" fontId="29" fillId="0" borderId="0" xfId="0" applyNumberFormat="1" applyFont="1" applyFill="1" applyAlignment="1">
      <alignment horizontal="right"/>
    </xf>
    <xf numFmtId="0" fontId="23" fillId="0" borderId="6" xfId="57" applyFont="1" applyFill="1" applyBorder="1" applyAlignment="1">
      <alignment horizontal="center" vertical="center" wrapText="1"/>
    </xf>
    <xf numFmtId="183" fontId="29"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wrapText="1"/>
    </xf>
    <xf numFmtId="183" fontId="25" fillId="0" borderId="1" xfId="0" applyNumberFormat="1" applyFont="1" applyFill="1" applyBorder="1" applyAlignment="1">
      <alignment horizontal="center" vertical="center" wrapText="1"/>
    </xf>
    <xf numFmtId="190" fontId="25" fillId="0" borderId="1" xfId="0" applyNumberFormat="1" applyFont="1" applyFill="1" applyBorder="1" applyAlignment="1">
      <alignment vertical="center" wrapText="1"/>
    </xf>
    <xf numFmtId="183" fontId="26" fillId="2" borderId="1" xfId="0" applyNumberFormat="1" applyFont="1" applyFill="1" applyBorder="1" applyAlignment="1">
      <alignment horizontal="right" vertical="center"/>
    </xf>
    <xf numFmtId="0" fontId="32" fillId="3" borderId="7" xfId="0" applyFont="1" applyFill="1" applyBorder="1" applyAlignment="1">
      <alignment horizontal="left" vertical="center"/>
    </xf>
    <xf numFmtId="183" fontId="32" fillId="3" borderId="7" xfId="0" applyNumberFormat="1" applyFont="1" applyFill="1" applyBorder="1" applyAlignment="1">
      <alignment horizontal="right" vertical="center"/>
    </xf>
    <xf numFmtId="0" fontId="23" fillId="0" borderId="1" xfId="35" applyFont="1" applyFill="1" applyBorder="1" applyAlignment="1">
      <alignment horizontal="left" vertical="center" wrapText="1"/>
    </xf>
    <xf numFmtId="0" fontId="19" fillId="0" borderId="0" xfId="50" applyFont="1" applyAlignment="1">
      <alignment horizontal="left" vertical="justify" wrapText="1"/>
    </xf>
    <xf numFmtId="0" fontId="33" fillId="0" borderId="0" xfId="50" applyFont="1" applyAlignment="1">
      <alignment horizontal="left" vertical="justify" wrapText="1"/>
    </xf>
    <xf numFmtId="181" fontId="21" fillId="0" borderId="0" xfId="0" applyNumberFormat="1" applyFont="1" applyFill="1" applyAlignment="1"/>
    <xf numFmtId="181" fontId="29" fillId="0" borderId="0" xfId="0" applyNumberFormat="1" applyFont="1" applyFill="1" applyAlignment="1">
      <alignment horizontal="right"/>
    </xf>
    <xf numFmtId="185" fontId="4" fillId="0" borderId="0" xfId="57" applyNumberFormat="1" applyFont="1" applyFill="1" applyAlignment="1">
      <alignment horizontal="left" vertical="center"/>
    </xf>
    <xf numFmtId="185" fontId="22" fillId="0" borderId="0" xfId="57" applyNumberFormat="1" applyFont="1" applyFill="1" applyAlignment="1">
      <alignment horizontal="center" vertical="center"/>
    </xf>
    <xf numFmtId="185" fontId="23" fillId="0" borderId="6" xfId="57" applyNumberFormat="1" applyFont="1" applyFill="1" applyBorder="1" applyAlignment="1">
      <alignment horizontal="center" vertical="center"/>
    </xf>
    <xf numFmtId="181" fontId="29" fillId="0" borderId="0" xfId="0" applyNumberFormat="1" applyFont="1" applyFill="1" applyBorder="1" applyAlignment="1" applyProtection="1">
      <alignment horizontal="right" vertical="center"/>
      <protection locked="0"/>
    </xf>
    <xf numFmtId="181"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1" fontId="26" fillId="2" borderId="1" xfId="0" applyNumberFormat="1" applyFont="1" applyFill="1" applyBorder="1" applyAlignment="1">
      <alignment horizontal="right" vertical="center"/>
    </xf>
    <xf numFmtId="190" fontId="25" fillId="2" borderId="1" xfId="0" applyNumberFormat="1" applyFont="1" applyFill="1" applyBorder="1" applyAlignment="1">
      <alignment vertical="center"/>
    </xf>
    <xf numFmtId="181"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1" fontId="23" fillId="2" borderId="1" xfId="57" applyNumberFormat="1" applyFont="1" applyFill="1" applyBorder="1" applyAlignment="1">
      <alignment vertical="center"/>
    </xf>
    <xf numFmtId="181" fontId="24" fillId="2" borderId="1" xfId="0" applyNumberFormat="1" applyFont="1" applyFill="1" applyBorder="1" applyAlignment="1"/>
    <xf numFmtId="181" fontId="29" fillId="2" borderId="1" xfId="0" applyNumberFormat="1" applyFont="1" applyFill="1" applyBorder="1" applyAlignment="1">
      <alignment horizontal="right" vertical="center"/>
    </xf>
    <xf numFmtId="0" fontId="32" fillId="2" borderId="1" xfId="134" applyFont="1" applyFill="1" applyBorder="1">
      <alignment vertical="center"/>
    </xf>
    <xf numFmtId="0" fontId="28" fillId="2" borderId="1" xfId="134" applyFont="1" applyFill="1" applyBorder="1">
      <alignment vertical="center"/>
    </xf>
    <xf numFmtId="0" fontId="32" fillId="0" borderId="1" xfId="66" applyFont="1" applyFill="1" applyBorder="1">
      <alignment vertical="center"/>
    </xf>
    <xf numFmtId="181" fontId="29" fillId="0" borderId="1" xfId="0" applyNumberFormat="1" applyFont="1" applyFill="1" applyBorder="1" applyAlignment="1">
      <alignment horizontal="right" vertical="center"/>
    </xf>
    <xf numFmtId="0" fontId="28" fillId="0" borderId="1" xfId="66" applyFont="1" applyFill="1" applyBorder="1">
      <alignment vertical="center"/>
    </xf>
    <xf numFmtId="185" fontId="23" fillId="0" borderId="0" xfId="35" applyNumberFormat="1" applyFont="1" applyFill="1" applyAlignment="1">
      <alignment horizontal="left" vertical="center" wrapText="1"/>
    </xf>
    <xf numFmtId="0" fontId="24" fillId="0" borderId="0" xfId="0" applyFont="1" applyFill="1" applyAlignment="1">
      <alignment vertical="center"/>
    </xf>
    <xf numFmtId="181" fontId="24" fillId="0" borderId="0" xfId="0" applyNumberFormat="1" applyFont="1" applyFill="1" applyAlignment="1"/>
    <xf numFmtId="190" fontId="24" fillId="0" borderId="0" xfId="0" applyNumberFormat="1" applyFont="1" applyFill="1" applyAlignment="1">
      <alignment vertical="center"/>
    </xf>
    <xf numFmtId="0" fontId="17" fillId="0" borderId="0" xfId="35" applyFill="1" applyAlignment="1">
      <alignment horizontal="left" vertical="center" indent="1"/>
    </xf>
    <xf numFmtId="0" fontId="17" fillId="0" borderId="0" xfId="35" applyFill="1">
      <alignment vertical="center"/>
    </xf>
    <xf numFmtId="0" fontId="29" fillId="0" borderId="0" xfId="57" applyFont="1" applyFill="1" applyBorder="1" applyAlignment="1">
      <alignment horizontal="center" vertical="center"/>
    </xf>
    <xf numFmtId="0" fontId="29" fillId="0" borderId="0" xfId="57" applyFont="1" applyFill="1" applyBorder="1" applyAlignment="1">
      <alignment horizontal="right" vertical="center"/>
    </xf>
    <xf numFmtId="186" fontId="34" fillId="0" borderId="0" xfId="0" applyNumberFormat="1" applyFont="1" applyFill="1" applyBorder="1" applyAlignment="1" applyProtection="1">
      <alignment horizontal="right" vertical="center"/>
      <protection locked="0"/>
    </xf>
    <xf numFmtId="14" fontId="25" fillId="0" borderId="1" xfId="16" applyNumberFormat="1" applyFont="1" applyFill="1" applyBorder="1" applyAlignment="1" applyProtection="1">
      <alignment horizontal="center" vertical="center"/>
      <protection locked="0"/>
    </xf>
    <xf numFmtId="184" fontId="35" fillId="0" borderId="1" xfId="16" applyNumberFormat="1" applyFont="1" applyFill="1" applyBorder="1" applyAlignment="1" applyProtection="1">
      <alignment horizontal="center" vertical="center" wrapText="1"/>
      <protection locked="0"/>
    </xf>
    <xf numFmtId="0" fontId="25" fillId="0" borderId="1" xfId="33" applyFont="1" applyFill="1" applyBorder="1" applyAlignment="1">
      <alignment vertical="center"/>
    </xf>
    <xf numFmtId="190" fontId="26" fillId="0" borderId="1" xfId="57" applyNumberFormat="1" applyFont="1" applyFill="1" applyBorder="1" applyAlignment="1">
      <alignment horizontal="right" vertical="center"/>
    </xf>
    <xf numFmtId="0" fontId="23" fillId="0" borderId="1" xfId="57" applyFont="1" applyFill="1" applyBorder="1">
      <alignment vertical="center"/>
    </xf>
    <xf numFmtId="190" fontId="36" fillId="0" borderId="1" xfId="66" applyNumberFormat="1" applyFont="1" applyFill="1" applyBorder="1">
      <alignment vertical="center"/>
    </xf>
    <xf numFmtId="0" fontId="23" fillId="0" borderId="1" xfId="57" applyFont="1" applyFill="1" applyBorder="1" applyAlignment="1">
      <alignment horizontal="left" vertical="center"/>
    </xf>
    <xf numFmtId="190" fontId="29" fillId="0" borderId="1" xfId="33" applyNumberFormat="1" applyFont="1" applyFill="1" applyBorder="1" applyAlignment="1">
      <alignment horizontal="right" vertical="center"/>
    </xf>
    <xf numFmtId="180" fontId="23" fillId="0" borderId="1" xfId="57" applyNumberFormat="1" applyFont="1" applyFill="1" applyBorder="1" applyAlignment="1">
      <alignment horizontal="left" vertical="center"/>
    </xf>
    <xf numFmtId="0" fontId="23" fillId="2" borderId="1" xfId="57" applyFont="1" applyFill="1" applyBorder="1">
      <alignment vertical="center"/>
    </xf>
    <xf numFmtId="190" fontId="24" fillId="0" borderId="1" xfId="33" applyNumberFormat="1" applyFont="1" applyFill="1" applyBorder="1"/>
    <xf numFmtId="0" fontId="23" fillId="2" borderId="8" xfId="35" applyFont="1" applyFill="1" applyBorder="1" applyAlignment="1">
      <alignment horizontal="left" vertical="center" wrapText="1"/>
    </xf>
    <xf numFmtId="0" fontId="37" fillId="0" borderId="0" xfId="0" applyFont="1" applyFill="1">
      <alignment vertical="center"/>
    </xf>
    <xf numFmtId="0" fontId="38" fillId="0" borderId="0" xfId="0" applyFont="1" applyFill="1">
      <alignment vertical="center"/>
    </xf>
    <xf numFmtId="0" fontId="25" fillId="0" borderId="1" xfId="33" applyFont="1" applyFill="1" applyBorder="1" applyAlignment="1">
      <alignment horizontal="left" vertical="center"/>
    </xf>
    <xf numFmtId="185" fontId="29" fillId="0" borderId="1" xfId="33" applyNumberFormat="1" applyFont="1" applyFill="1" applyBorder="1" applyAlignment="1">
      <alignment horizontal="right" vertical="center"/>
    </xf>
    <xf numFmtId="184" fontId="28" fillId="0" borderId="4" xfId="76" applyNumberFormat="1" applyFont="1" applyFill="1" applyBorder="1" applyAlignment="1">
      <alignment horizontal="center" vertical="center" wrapText="1"/>
    </xf>
    <xf numFmtId="185" fontId="28" fillId="0" borderId="1" xfId="0" applyNumberFormat="1" applyFont="1" applyFill="1" applyBorder="1" applyAlignment="1">
      <alignment horizontal="right" vertical="center"/>
    </xf>
    <xf numFmtId="0" fontId="34" fillId="2" borderId="1" xfId="57" applyFont="1" applyFill="1" applyBorder="1" applyAlignment="1">
      <alignment horizontal="center" vertical="center"/>
    </xf>
    <xf numFmtId="0" fontId="23" fillId="2" borderId="0" xfId="66" applyFont="1" applyFill="1" applyAlignment="1">
      <alignment horizontal="left" vertical="center" wrapText="1"/>
    </xf>
    <xf numFmtId="0" fontId="21" fillId="0" borderId="0" xfId="33" applyFont="1" applyFill="1"/>
    <xf numFmtId="184" fontId="21" fillId="0" borderId="0" xfId="33" applyNumberFormat="1" applyFont="1" applyFill="1" applyAlignment="1">
      <alignment horizontal="right"/>
    </xf>
    <xf numFmtId="181" fontId="21" fillId="0" borderId="0" xfId="33" applyNumberFormat="1" applyFont="1" applyFill="1" applyAlignment="1">
      <alignment horizontal="right"/>
    </xf>
    <xf numFmtId="181" fontId="21" fillId="0" borderId="0" xfId="33" applyNumberFormat="1" applyFont="1" applyFill="1"/>
    <xf numFmtId="185" fontId="4" fillId="4" borderId="0" xfId="57" applyNumberFormat="1" applyFont="1" applyFill="1" applyAlignment="1">
      <alignment horizontal="left" vertical="center"/>
    </xf>
    <xf numFmtId="185" fontId="22" fillId="4" borderId="0" xfId="57" applyNumberFormat="1" applyFont="1" applyFill="1" applyAlignment="1">
      <alignment horizontal="center" vertical="center"/>
    </xf>
    <xf numFmtId="185" fontId="23" fillId="4" borderId="6" xfId="57" applyNumberFormat="1" applyFont="1" applyFill="1" applyBorder="1" applyAlignment="1">
      <alignment horizontal="center" vertical="center"/>
    </xf>
    <xf numFmtId="0" fontId="24" fillId="0" borderId="0" xfId="33" applyFont="1" applyFill="1"/>
    <xf numFmtId="181" fontId="23" fillId="0" borderId="0" xfId="57" applyNumberFormat="1" applyFont="1" applyFill="1" applyBorder="1" applyAlignment="1">
      <alignment horizontal="right" vertical="center"/>
    </xf>
    <xf numFmtId="0" fontId="25" fillId="0" borderId="1" xfId="33" applyFont="1" applyFill="1" applyBorder="1" applyAlignment="1">
      <alignment horizontal="center" vertical="center"/>
    </xf>
    <xf numFmtId="181" fontId="25" fillId="0" borderId="1" xfId="33" applyNumberFormat="1" applyFont="1" applyFill="1" applyBorder="1" applyAlignment="1">
      <alignment horizontal="center" vertical="center"/>
    </xf>
    <xf numFmtId="0" fontId="39" fillId="0" borderId="1" xfId="57" applyFont="1" applyFill="1" applyBorder="1">
      <alignment vertical="center"/>
    </xf>
    <xf numFmtId="181" fontId="36" fillId="0" borderId="1" xfId="66" applyNumberFormat="1" applyFont="1" applyFill="1" applyBorder="1">
      <alignment vertical="center"/>
    </xf>
    <xf numFmtId="0" fontId="35" fillId="0" borderId="1" xfId="57" applyFont="1" applyFill="1" applyBorder="1">
      <alignment vertical="center"/>
    </xf>
    <xf numFmtId="181" fontId="29" fillId="0" borderId="1" xfId="33" applyNumberFormat="1" applyFont="1" applyFill="1" applyBorder="1" applyAlignment="1">
      <alignment horizontal="right" vertical="center"/>
    </xf>
    <xf numFmtId="181" fontId="24" fillId="0" borderId="1" xfId="33" applyNumberFormat="1" applyFont="1" applyFill="1" applyBorder="1"/>
    <xf numFmtId="180" fontId="23" fillId="0" borderId="1" xfId="57" applyNumberFormat="1" applyFont="1" applyFill="1" applyBorder="1" applyAlignment="1">
      <alignment vertical="center"/>
    </xf>
    <xf numFmtId="0" fontId="23" fillId="0" borderId="8" xfId="66" applyFont="1" applyFill="1" applyBorder="1" applyAlignment="1">
      <alignment horizontal="left" vertical="center" wrapText="1"/>
    </xf>
    <xf numFmtId="185" fontId="23" fillId="4" borderId="8" xfId="66" applyNumberFormat="1" applyFont="1" applyFill="1" applyBorder="1" applyAlignment="1">
      <alignment horizontal="left" vertical="center" wrapText="1"/>
    </xf>
    <xf numFmtId="185" fontId="23" fillId="0" borderId="8" xfId="66" applyNumberFormat="1" applyFont="1" applyFill="1" applyBorder="1" applyAlignment="1">
      <alignment horizontal="left" vertical="center" wrapText="1"/>
    </xf>
    <xf numFmtId="0" fontId="0" fillId="0" borderId="0" xfId="66" applyFont="1" applyFill="1" applyBorder="1" applyAlignment="1">
      <alignment horizontal="center" vertical="center" wrapText="1"/>
    </xf>
    <xf numFmtId="181" fontId="0" fillId="0" borderId="0" xfId="66" applyNumberFormat="1" applyFont="1" applyFill="1" applyBorder="1" applyAlignment="1">
      <alignment horizontal="center" vertical="center" wrapText="1"/>
    </xf>
    <xf numFmtId="185" fontId="21" fillId="0" borderId="0" xfId="33" applyNumberFormat="1" applyFont="1" applyFill="1"/>
    <xf numFmtId="0" fontId="21" fillId="0" borderId="0" xfId="33" applyFont="1" applyFill="1" applyBorder="1"/>
    <xf numFmtId="0" fontId="40" fillId="0" borderId="0" xfId="0" applyFont="1" applyFill="1" applyAlignment="1">
      <alignment vertical="center"/>
    </xf>
    <xf numFmtId="0" fontId="41" fillId="0" borderId="0" xfId="0" applyFont="1" applyFill="1" applyAlignment="1">
      <alignment vertical="center"/>
    </xf>
    <xf numFmtId="183" fontId="41" fillId="0" borderId="0" xfId="0" applyNumberFormat="1" applyFont="1" applyFill="1" applyAlignment="1">
      <alignment vertical="center"/>
    </xf>
    <xf numFmtId="0" fontId="28" fillId="0" borderId="0" xfId="0" applyFont="1" applyFill="1" applyBorder="1" applyAlignment="1">
      <alignment horizontal="center" vertical="center"/>
    </xf>
    <xf numFmtId="0" fontId="23" fillId="0" borderId="0" xfId="57" applyFont="1" applyBorder="1" applyAlignment="1">
      <alignment horizontal="right" vertical="center"/>
    </xf>
    <xf numFmtId="183" fontId="23" fillId="0" borderId="0" xfId="57" applyNumberFormat="1" applyFont="1" applyBorder="1" applyAlignment="1">
      <alignment horizontal="right" vertical="center"/>
    </xf>
    <xf numFmtId="183" fontId="25" fillId="0" borderId="1" xfId="33" applyNumberFormat="1" applyFont="1" applyFill="1" applyBorder="1" applyAlignment="1">
      <alignment horizontal="center" vertical="center"/>
    </xf>
    <xf numFmtId="0" fontId="27" fillId="0" borderId="1" xfId="0" applyFont="1" applyBorder="1" applyAlignment="1">
      <alignment vertical="center"/>
    </xf>
    <xf numFmtId="183" fontId="27" fillId="2" borderId="1" xfId="0" applyNumberFormat="1" applyFont="1" applyFill="1" applyBorder="1" applyAlignment="1">
      <alignment horizontal="right" vertical="center"/>
    </xf>
    <xf numFmtId="49" fontId="28" fillId="0" borderId="1" xfId="0" applyNumberFormat="1" applyFont="1" applyBorder="1" applyAlignment="1">
      <alignment horizontal="left" vertical="center"/>
    </xf>
    <xf numFmtId="183" fontId="28" fillId="2" borderId="1" xfId="0" applyNumberFormat="1" applyFont="1" applyFill="1" applyBorder="1" applyAlignment="1">
      <alignment horizontal="right" vertical="center"/>
    </xf>
    <xf numFmtId="0" fontId="42" fillId="0" borderId="0" xfId="16" applyFont="1" applyFill="1" applyAlignment="1" applyProtection="1">
      <alignment vertical="center" wrapText="1"/>
      <protection locked="0"/>
    </xf>
    <xf numFmtId="0" fontId="42" fillId="0" borderId="0" xfId="16" applyFill="1" applyAlignment="1" applyProtection="1">
      <alignment vertical="center"/>
      <protection locked="0"/>
    </xf>
    <xf numFmtId="183" fontId="42" fillId="0" borderId="0" xfId="16" applyNumberFormat="1" applyFill="1" applyAlignment="1" applyProtection="1">
      <alignment vertical="center"/>
      <protection locked="0"/>
    </xf>
    <xf numFmtId="0" fontId="43" fillId="0" borderId="0" xfId="134" applyFont="1" applyFill="1" applyBorder="1" applyAlignment="1">
      <alignment horizontal="center" vertical="center"/>
    </xf>
    <xf numFmtId="0" fontId="23" fillId="2" borderId="6" xfId="134" applyFont="1" applyFill="1" applyBorder="1" applyAlignment="1">
      <alignment horizontal="center" vertical="center"/>
    </xf>
    <xf numFmtId="183" fontId="23" fillId="2" borderId="0" xfId="134" applyNumberFormat="1" applyFont="1" applyFill="1" applyBorder="1" applyAlignment="1">
      <alignment horizontal="right" vertical="center"/>
    </xf>
    <xf numFmtId="0" fontId="25" fillId="2" borderId="1" xfId="134" applyFont="1" applyFill="1" applyBorder="1" applyAlignment="1">
      <alignment horizontal="center" vertical="center" wrapText="1"/>
    </xf>
    <xf numFmtId="183" fontId="25" fillId="2" borderId="1" xfId="134" applyNumberFormat="1" applyFont="1" applyFill="1" applyBorder="1" applyAlignment="1">
      <alignment horizontal="center" vertical="center" wrapText="1"/>
    </xf>
    <xf numFmtId="183" fontId="27" fillId="2" borderId="1" xfId="54" applyNumberFormat="1" applyFont="1" applyFill="1" applyBorder="1" applyAlignment="1">
      <alignment horizontal="right" vertical="center"/>
    </xf>
    <xf numFmtId="49" fontId="23" fillId="2" borderId="1" xfId="0" applyNumberFormat="1" applyFont="1" applyFill="1" applyBorder="1" applyAlignment="1" applyProtection="1">
      <alignment vertical="center"/>
    </xf>
    <xf numFmtId="183" fontId="23" fillId="2" borderId="1" xfId="0" applyNumberFormat="1" applyFont="1" applyFill="1" applyBorder="1" applyAlignment="1" applyProtection="1">
      <alignment horizontal="right" vertical="center"/>
    </xf>
    <xf numFmtId="183" fontId="36" fillId="2" borderId="1" xfId="134" applyNumberFormat="1" applyFont="1" applyFill="1" applyBorder="1" applyAlignment="1">
      <alignment horizontal="right" vertical="center"/>
    </xf>
    <xf numFmtId="49" fontId="23" fillId="0" borderId="1" xfId="0" applyNumberFormat="1" applyFont="1" applyFill="1" applyBorder="1" applyAlignment="1" applyProtection="1">
      <alignment vertical="center"/>
    </xf>
    <xf numFmtId="183" fontId="23" fillId="0" borderId="1" xfId="0" applyNumberFormat="1" applyFont="1" applyFill="1" applyBorder="1" applyAlignment="1" applyProtection="1">
      <alignment horizontal="right" vertical="center"/>
    </xf>
    <xf numFmtId="183" fontId="36" fillId="0" borderId="1" xfId="134" applyNumberFormat="1" applyFont="1" applyFill="1" applyBorder="1" applyAlignment="1">
      <alignment horizontal="right" vertical="center"/>
    </xf>
    <xf numFmtId="0" fontId="28" fillId="0" borderId="0" xfId="134" applyFont="1" applyFill="1" applyAlignment="1">
      <alignment horizontal="left" vertical="center" wrapText="1"/>
    </xf>
    <xf numFmtId="0" fontId="23" fillId="0" borderId="0" xfId="134" applyFont="1" applyFill="1" applyAlignment="1">
      <alignment horizontal="left" vertical="center" wrapText="1"/>
    </xf>
    <xf numFmtId="0" fontId="40" fillId="0" borderId="0" xfId="134" applyFont="1" applyFill="1" applyAlignment="1">
      <alignment vertical="center"/>
    </xf>
    <xf numFmtId="0" fontId="41" fillId="0" borderId="0" xfId="134" applyFont="1" applyFill="1" applyAlignment="1">
      <alignment vertical="center"/>
    </xf>
    <xf numFmtId="183" fontId="41" fillId="0" borderId="0" xfId="134" applyNumberFormat="1" applyFont="1" applyFill="1" applyAlignment="1">
      <alignment vertical="center"/>
    </xf>
    <xf numFmtId="0" fontId="23" fillId="0" borderId="6" xfId="134" applyFont="1" applyFill="1" applyBorder="1" applyAlignment="1">
      <alignment horizontal="right" vertical="center"/>
    </xf>
    <xf numFmtId="0" fontId="25" fillId="0" borderId="1" xfId="54" applyFont="1" applyFill="1" applyBorder="1" applyAlignment="1">
      <alignment horizontal="center" vertical="center"/>
    </xf>
    <xf numFmtId="183" fontId="25" fillId="0" borderId="1" xfId="16" applyNumberFormat="1" applyFont="1" applyFill="1" applyBorder="1" applyAlignment="1" applyProtection="1">
      <alignment horizontal="center" vertical="center" wrapText="1"/>
      <protection locked="0"/>
    </xf>
    <xf numFmtId="49" fontId="26" fillId="0" borderId="1" xfId="0" applyNumberFormat="1" applyFont="1" applyFill="1" applyBorder="1" applyAlignment="1" applyProtection="1">
      <alignment vertical="center"/>
    </xf>
    <xf numFmtId="183" fontId="26" fillId="0" borderId="1" xfId="0" applyNumberFormat="1" applyFont="1" applyFill="1" applyBorder="1" applyAlignment="1" applyProtection="1">
      <alignment horizontal="right" vertical="center"/>
    </xf>
    <xf numFmtId="0" fontId="36" fillId="3" borderId="7" xfId="0" applyFont="1" applyFill="1" applyBorder="1" applyAlignment="1">
      <alignment horizontal="left" vertical="center"/>
    </xf>
    <xf numFmtId="0" fontId="28" fillId="0" borderId="9" xfId="134"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17" fillId="0" borderId="0" xfId="66" applyFill="1">
      <alignment vertical="center"/>
    </xf>
    <xf numFmtId="181" fontId="17" fillId="0" borderId="0" xfId="66" applyNumberFormat="1" applyFill="1">
      <alignment vertical="center"/>
    </xf>
    <xf numFmtId="183" fontId="17" fillId="2" borderId="0" xfId="66" applyNumberFormat="1" applyFill="1">
      <alignment vertical="center"/>
    </xf>
    <xf numFmtId="189" fontId="17" fillId="0" borderId="0" xfId="66" applyNumberFormat="1" applyFill="1">
      <alignment vertical="center"/>
    </xf>
    <xf numFmtId="183" fontId="17" fillId="0" borderId="0" xfId="66" applyNumberFormat="1" applyFill="1">
      <alignment vertical="center"/>
    </xf>
    <xf numFmtId="182" fontId="17" fillId="0" borderId="0" xfId="66" applyNumberFormat="1" applyFill="1">
      <alignment vertical="center"/>
    </xf>
    <xf numFmtId="189" fontId="4" fillId="0" borderId="0" xfId="57" applyNumberFormat="1" applyFont="1" applyFill="1" applyAlignment="1">
      <alignment horizontal="left" vertical="center"/>
    </xf>
    <xf numFmtId="189" fontId="22" fillId="0" borderId="0" xfId="57" applyNumberFormat="1" applyFont="1" applyFill="1" applyAlignment="1">
      <alignment horizontal="center" vertical="center"/>
    </xf>
    <xf numFmtId="0" fontId="44" fillId="0" borderId="0" xfId="66" applyFont="1" applyFill="1" applyAlignment="1">
      <alignment horizontal="center" vertical="center"/>
    </xf>
    <xf numFmtId="181" fontId="44" fillId="0" borderId="0" xfId="66" applyNumberFormat="1" applyFont="1" applyFill="1" applyAlignment="1">
      <alignment horizontal="center" vertical="center"/>
    </xf>
    <xf numFmtId="183" fontId="44" fillId="2" borderId="0" xfId="66" applyNumberFormat="1" applyFont="1" applyFill="1" applyAlignment="1">
      <alignment horizontal="center" vertical="center"/>
    </xf>
    <xf numFmtId="189" fontId="44" fillId="0" borderId="0" xfId="66" applyNumberFormat="1" applyFont="1" applyFill="1" applyAlignment="1">
      <alignment horizontal="center" vertical="center"/>
    </xf>
    <xf numFmtId="0" fontId="25" fillId="0" borderId="1" xfId="66" applyFont="1" applyFill="1" applyBorder="1" applyAlignment="1">
      <alignment horizontal="center" vertical="center"/>
    </xf>
    <xf numFmtId="181" fontId="25" fillId="0" borderId="1" xfId="16" applyNumberFormat="1" applyFont="1" applyFill="1" applyBorder="1" applyAlignment="1" applyProtection="1">
      <alignment horizontal="center" vertical="center" wrapText="1"/>
      <protection locked="0"/>
    </xf>
    <xf numFmtId="183" fontId="25" fillId="2" borderId="1" xfId="16" applyNumberFormat="1" applyFont="1" applyFill="1" applyBorder="1" applyAlignment="1" applyProtection="1">
      <alignment horizontal="center" vertical="center" wrapText="1"/>
      <protection locked="0"/>
    </xf>
    <xf numFmtId="189" fontId="25" fillId="0" borderId="1" xfId="16" applyNumberFormat="1" applyFont="1" applyFill="1" applyBorder="1" applyAlignment="1" applyProtection="1">
      <alignment horizontal="center" vertical="center" wrapText="1"/>
      <protection locked="0"/>
    </xf>
    <xf numFmtId="183" fontId="36" fillId="2" borderId="1" xfId="66" applyNumberFormat="1" applyFont="1" applyFill="1" applyBorder="1">
      <alignment vertical="center"/>
    </xf>
    <xf numFmtId="0" fontId="29" fillId="0" borderId="1" xfId="16" applyFont="1" applyFill="1" applyBorder="1" applyAlignment="1" applyProtection="1">
      <alignment horizontal="right" vertical="center" wrapText="1"/>
      <protection locked="0"/>
    </xf>
    <xf numFmtId="0" fontId="25" fillId="0" borderId="1" xfId="46" applyFont="1" applyFill="1" applyBorder="1" applyAlignment="1" applyProtection="1">
      <alignment horizontal="left" vertical="center" wrapText="1"/>
      <protection locked="0"/>
    </xf>
    <xf numFmtId="181" fontId="32" fillId="0" borderId="1" xfId="66" applyNumberFormat="1" applyFont="1" applyFill="1" applyBorder="1" applyAlignment="1">
      <alignment horizontal="right" vertical="center"/>
    </xf>
    <xf numFmtId="183" fontId="32" fillId="2" borderId="1" xfId="66" applyNumberFormat="1" applyFont="1" applyFill="1" applyBorder="1" applyAlignment="1">
      <alignment horizontal="right" vertical="center"/>
    </xf>
    <xf numFmtId="183" fontId="29" fillId="2" borderId="1" xfId="76" applyNumberFormat="1" applyFont="1" applyFill="1" applyBorder="1" applyAlignment="1" applyProtection="1">
      <alignment horizontal="right" vertical="center"/>
    </xf>
    <xf numFmtId="0" fontId="23" fillId="0" borderId="1" xfId="66" applyFont="1" applyFill="1" applyBorder="1">
      <alignment vertical="center"/>
    </xf>
    <xf numFmtId="181" fontId="23" fillId="0" borderId="1" xfId="66" applyNumberFormat="1" applyFont="1" applyFill="1" applyBorder="1">
      <alignment vertical="center"/>
    </xf>
    <xf numFmtId="0" fontId="32" fillId="0" borderId="1" xfId="66" applyFont="1" applyFill="1" applyBorder="1" applyAlignment="1">
      <alignment vertical="center" wrapText="1"/>
    </xf>
    <xf numFmtId="0" fontId="13" fillId="0" borderId="1" xfId="66" applyFont="1" applyFill="1" applyBorder="1">
      <alignment vertical="center"/>
    </xf>
    <xf numFmtId="183" fontId="23" fillId="2" borderId="1" xfId="66" applyNumberFormat="1" applyFont="1" applyFill="1" applyBorder="1">
      <alignment vertical="center"/>
    </xf>
    <xf numFmtId="181" fontId="23" fillId="0" borderId="1" xfId="57" applyNumberFormat="1" applyFont="1" applyFill="1" applyBorder="1" applyAlignment="1">
      <alignment horizontal="right" vertical="center"/>
    </xf>
    <xf numFmtId="183" fontId="23" fillId="2" borderId="1" xfId="57" applyNumberFormat="1" applyFont="1" applyFill="1" applyBorder="1" applyAlignment="1">
      <alignment horizontal="right" vertical="center"/>
    </xf>
    <xf numFmtId="181" fontId="23" fillId="2" borderId="1" xfId="57" applyNumberFormat="1" applyFont="1" applyFill="1" applyBorder="1" applyAlignment="1">
      <alignment horizontal="right" vertical="center"/>
    </xf>
    <xf numFmtId="185" fontId="23" fillId="2" borderId="8" xfId="66" applyNumberFormat="1" applyFont="1" applyFill="1" applyBorder="1" applyAlignment="1">
      <alignment horizontal="left" vertical="center" wrapText="1"/>
    </xf>
    <xf numFmtId="189" fontId="23" fillId="0" borderId="8" xfId="66" applyNumberFormat="1" applyFont="1" applyFill="1" applyBorder="1" applyAlignment="1">
      <alignment horizontal="left" vertical="center" wrapText="1"/>
    </xf>
    <xf numFmtId="183" fontId="23" fillId="0" borderId="6" xfId="57" applyNumberFormat="1" applyFont="1" applyBorder="1" applyAlignment="1">
      <alignment horizontal="right" vertical="center"/>
    </xf>
    <xf numFmtId="183" fontId="23" fillId="2" borderId="6" xfId="57" applyNumberFormat="1" applyFont="1" applyFill="1" applyBorder="1" applyAlignment="1">
      <alignment horizontal="right" vertical="center"/>
    </xf>
    <xf numFmtId="182" fontId="25" fillId="0" borderId="1" xfId="16" applyNumberFormat="1" applyFont="1" applyFill="1" applyBorder="1" applyAlignment="1" applyProtection="1">
      <alignment horizontal="center" vertical="center" wrapText="1"/>
      <protection locked="0"/>
    </xf>
    <xf numFmtId="183" fontId="36" fillId="0" borderId="1" xfId="66" applyNumberFormat="1" applyFont="1" applyFill="1" applyBorder="1">
      <alignment vertical="center"/>
    </xf>
    <xf numFmtId="182" fontId="29" fillId="0" borderId="1" xfId="16" applyNumberFormat="1" applyFont="1" applyFill="1" applyBorder="1" applyAlignment="1" applyProtection="1">
      <alignment horizontal="right" vertical="center" wrapText="1"/>
      <protection locked="0"/>
    </xf>
    <xf numFmtId="183" fontId="23" fillId="2" borderId="7" xfId="0" applyNumberFormat="1" applyFont="1" applyFill="1" applyBorder="1" applyAlignment="1"/>
    <xf numFmtId="178" fontId="32" fillId="0" borderId="1" xfId="66" applyNumberFormat="1" applyFont="1" applyFill="1" applyBorder="1" applyAlignment="1">
      <alignment horizontal="right" vertical="center"/>
    </xf>
    <xf numFmtId="183" fontId="32" fillId="0" borderId="1" xfId="66" applyNumberFormat="1" applyFont="1" applyFill="1" applyBorder="1" applyAlignment="1">
      <alignment horizontal="right" vertical="center"/>
    </xf>
    <xf numFmtId="183" fontId="23" fillId="0" borderId="7" xfId="0" applyNumberFormat="1" applyFont="1" applyFill="1" applyBorder="1" applyAlignment="1"/>
    <xf numFmtId="183" fontId="23" fillId="0" borderId="1" xfId="57" applyNumberFormat="1" applyFont="1" applyFill="1" applyBorder="1" applyAlignment="1">
      <alignment horizontal="right" vertical="center"/>
    </xf>
    <xf numFmtId="0" fontId="21" fillId="2" borderId="0" xfId="42" applyFont="1" applyFill="1" applyAlignment="1">
      <alignment vertical="center"/>
    </xf>
    <xf numFmtId="0" fontId="21" fillId="2" borderId="0" xfId="42" applyFont="1" applyFill="1">
      <alignment vertical="center"/>
    </xf>
    <xf numFmtId="186" fontId="45" fillId="2" borderId="0" xfId="109" applyNumberFormat="1" applyFont="1" applyFill="1" applyBorder="1" applyAlignment="1">
      <alignment horizontal="center" vertical="center"/>
    </xf>
    <xf numFmtId="0" fontId="45" fillId="2" borderId="0" xfId="109" applyFont="1" applyFill="1" applyBorder="1" applyAlignment="1">
      <alignment horizontal="center" vertical="center"/>
    </xf>
    <xf numFmtId="0" fontId="45" fillId="2" borderId="1" xfId="57" applyFont="1" applyFill="1" applyBorder="1" applyAlignment="1">
      <alignment horizontal="center" vertical="center"/>
    </xf>
    <xf numFmtId="184" fontId="45" fillId="2" borderId="1" xfId="16" applyNumberFormat="1" applyFont="1" applyFill="1" applyBorder="1" applyAlignment="1" applyProtection="1">
      <alignment horizontal="center" vertical="center" wrapText="1"/>
      <protection locked="0"/>
    </xf>
    <xf numFmtId="0" fontId="45" fillId="2" borderId="1" xfId="109" applyFont="1" applyFill="1" applyBorder="1" applyAlignment="1">
      <alignment horizontal="center" vertical="center"/>
    </xf>
    <xf numFmtId="186" fontId="46" fillId="2" borderId="1" xfId="0" applyNumberFormat="1" applyFont="1" applyFill="1" applyBorder="1" applyAlignment="1" applyProtection="1">
      <alignment vertical="center"/>
    </xf>
    <xf numFmtId="184" fontId="46" fillId="2" borderId="1" xfId="63" applyNumberFormat="1" applyFont="1" applyFill="1" applyBorder="1" applyAlignment="1">
      <alignment horizontal="right" vertical="center"/>
    </xf>
    <xf numFmtId="0" fontId="45" fillId="2" borderId="1" xfId="109" applyFont="1" applyFill="1" applyBorder="1" applyAlignment="1">
      <alignment horizontal="left" vertical="center"/>
    </xf>
    <xf numFmtId="184" fontId="23" fillId="2" borderId="1" xfId="57" applyNumberFormat="1" applyFont="1" applyFill="1" applyBorder="1">
      <alignment vertical="center"/>
    </xf>
    <xf numFmtId="184" fontId="29" fillId="2" borderId="1" xfId="63" applyNumberFormat="1" applyFont="1" applyFill="1" applyBorder="1" applyAlignment="1">
      <alignment horizontal="right" vertical="center"/>
    </xf>
    <xf numFmtId="184" fontId="23" fillId="2" borderId="1" xfId="57" applyNumberFormat="1" applyFont="1" applyFill="1" applyBorder="1" applyAlignment="1">
      <alignment horizontal="left" vertical="center" indent="1"/>
    </xf>
    <xf numFmtId="184" fontId="23" fillId="2" borderId="1" xfId="57" applyNumberFormat="1" applyFont="1" applyFill="1" applyBorder="1" applyAlignment="1">
      <alignment horizontal="left" vertical="center" wrapText="1" indent="1"/>
    </xf>
    <xf numFmtId="0" fontId="47" fillId="2" borderId="1" xfId="42" applyFont="1" applyFill="1" applyBorder="1" applyAlignment="1">
      <alignment horizontal="center" vertical="center"/>
    </xf>
    <xf numFmtId="0" fontId="48" fillId="2" borderId="1" xfId="42" applyFont="1" applyFill="1" applyBorder="1" applyAlignment="1">
      <alignment horizontal="center" vertical="center"/>
    </xf>
    <xf numFmtId="0" fontId="0" fillId="2" borderId="0" xfId="116" applyFont="1" applyFill="1" applyAlignment="1">
      <alignment horizontal="left" vertical="center" wrapText="1"/>
    </xf>
    <xf numFmtId="0" fontId="17" fillId="2" borderId="0" xfId="116" applyFont="1" applyFill="1" applyAlignment="1">
      <alignment horizontal="left" vertical="center" wrapText="1"/>
    </xf>
    <xf numFmtId="0" fontId="29" fillId="2" borderId="0" xfId="42" applyFont="1" applyFill="1">
      <alignment vertical="center"/>
    </xf>
    <xf numFmtId="0" fontId="45" fillId="2" borderId="6" xfId="109" applyFont="1" applyFill="1" applyBorder="1" applyAlignment="1">
      <alignment vertical="center"/>
    </xf>
    <xf numFmtId="0" fontId="45" fillId="2" borderId="1" xfId="16" applyFont="1" applyFill="1" applyBorder="1" applyAlignment="1" applyProtection="1">
      <alignment horizontal="center" vertical="center" wrapText="1"/>
      <protection locked="0"/>
    </xf>
    <xf numFmtId="182" fontId="18" fillId="2" borderId="1" xfId="57" applyNumberFormat="1" applyFont="1" applyFill="1" applyBorder="1">
      <alignment vertical="center"/>
    </xf>
    <xf numFmtId="182" fontId="23" fillId="2" borderId="1" xfId="57" applyNumberFormat="1" applyFont="1" applyFill="1" applyBorder="1">
      <alignment vertical="center"/>
    </xf>
    <xf numFmtId="0" fontId="49" fillId="2" borderId="1" xfId="109" applyFont="1" applyFill="1" applyBorder="1" applyAlignment="1">
      <alignment horizontal="left" vertical="center"/>
    </xf>
    <xf numFmtId="0" fontId="23" fillId="2" borderId="0" xfId="57" applyFont="1" applyFill="1" applyBorder="1" applyAlignment="1">
      <alignment horizontal="right" vertical="center"/>
    </xf>
    <xf numFmtId="0" fontId="14" fillId="0" borderId="0" xfId="0" applyFont="1" applyAlignment="1">
      <alignment horizontal="center" vertical="center" wrapText="1"/>
    </xf>
    <xf numFmtId="0" fontId="21" fillId="2" borderId="0" xfId="116" applyFont="1" applyFill="1" applyAlignment="1"/>
    <xf numFmtId="0" fontId="17" fillId="2" borderId="0" xfId="116" applyFill="1" applyAlignment="1"/>
    <xf numFmtId="184" fontId="17" fillId="2" borderId="0" xfId="116" applyNumberFormat="1" applyFill="1" applyAlignment="1">
      <alignment horizontal="center" vertical="center"/>
    </xf>
    <xf numFmtId="189" fontId="17" fillId="2" borderId="0" xfId="116" applyNumberFormat="1" applyFill="1" applyAlignment="1">
      <alignment horizontal="center" vertical="center"/>
    </xf>
    <xf numFmtId="184" fontId="17" fillId="2" borderId="0" xfId="116" applyNumberFormat="1" applyFill="1" applyAlignment="1"/>
    <xf numFmtId="0" fontId="50" fillId="2" borderId="0" xfId="116" applyFont="1" applyFill="1" applyAlignment="1">
      <alignment horizontal="center" vertical="center"/>
    </xf>
    <xf numFmtId="0" fontId="25" fillId="2" borderId="1" xfId="57" applyFont="1" applyFill="1" applyBorder="1" applyAlignment="1">
      <alignment horizontal="center" vertical="center"/>
    </xf>
    <xf numFmtId="184" fontId="25" fillId="2" borderId="1" xfId="16" applyNumberFormat="1" applyFont="1" applyFill="1" applyBorder="1" applyAlignment="1" applyProtection="1">
      <alignment horizontal="center" vertical="center" wrapText="1"/>
      <protection locked="0"/>
    </xf>
    <xf numFmtId="190" fontId="26" fillId="2" borderId="1" xfId="116" applyNumberFormat="1" applyFont="1" applyFill="1" applyBorder="1" applyAlignment="1">
      <alignment horizontal="right" vertical="center"/>
    </xf>
    <xf numFmtId="0" fontId="23" fillId="2" borderId="1" xfId="116" applyFont="1" applyFill="1" applyBorder="1">
      <alignment vertical="center"/>
    </xf>
    <xf numFmtId="190" fontId="29" fillId="2" borderId="1" xfId="63" applyNumberFormat="1" applyFont="1" applyFill="1" applyBorder="1" applyAlignment="1">
      <alignment horizontal="right" vertical="center"/>
    </xf>
    <xf numFmtId="184" fontId="24" fillId="2" borderId="1" xfId="63" applyNumberFormat="1" applyFont="1" applyFill="1" applyBorder="1" applyAlignment="1">
      <alignment horizontal="right" vertical="center"/>
    </xf>
    <xf numFmtId="184" fontId="24" fillId="2" borderId="1" xfId="63" applyNumberFormat="1" applyFont="1" applyFill="1" applyBorder="1" applyAlignment="1">
      <alignment horizontal="center" vertical="center"/>
    </xf>
    <xf numFmtId="0" fontId="23" fillId="2" borderId="5" xfId="116" applyFont="1" applyFill="1" applyBorder="1" applyAlignment="1"/>
    <xf numFmtId="184" fontId="23" fillId="2" borderId="5" xfId="116" applyNumberFormat="1" applyFont="1" applyFill="1" applyBorder="1" applyAlignment="1">
      <alignment horizontal="center" vertical="center"/>
    </xf>
    <xf numFmtId="184" fontId="26" fillId="2" borderId="1" xfId="116" applyNumberFormat="1" applyFont="1" applyFill="1" applyBorder="1" applyAlignment="1">
      <alignment horizontal="right" vertical="center"/>
    </xf>
    <xf numFmtId="0" fontId="28" fillId="2" borderId="1" xfId="0" applyFont="1" applyFill="1" applyBorder="1" applyAlignment="1">
      <alignment horizontal="left" vertical="center"/>
    </xf>
    <xf numFmtId="0" fontId="23" fillId="2" borderId="1" xfId="116" applyFont="1" applyFill="1" applyBorder="1" applyAlignment="1"/>
    <xf numFmtId="184" fontId="23" fillId="2" borderId="1" xfId="116" applyNumberFormat="1" applyFont="1" applyFill="1" applyBorder="1" applyAlignment="1">
      <alignment horizontal="center" vertical="center"/>
    </xf>
    <xf numFmtId="0" fontId="17" fillId="2" borderId="0" xfId="116" applyFill="1" applyAlignment="1">
      <alignment horizontal="left" vertical="center" wrapText="1"/>
    </xf>
    <xf numFmtId="189" fontId="4" fillId="2" borderId="0" xfId="57" applyNumberFormat="1" applyFont="1" applyFill="1" applyAlignment="1">
      <alignment horizontal="left" vertical="center"/>
    </xf>
    <xf numFmtId="189" fontId="22" fillId="2" borderId="0" xfId="57" applyNumberFormat="1" applyFont="1" applyFill="1" applyAlignment="1">
      <alignment horizontal="center" vertical="center"/>
    </xf>
    <xf numFmtId="189" fontId="50" fillId="2" borderId="0" xfId="116" applyNumberFormat="1" applyFont="1" applyFill="1" applyAlignment="1">
      <alignment horizontal="center" vertical="center"/>
    </xf>
    <xf numFmtId="189" fontId="25" fillId="2" borderId="1" xfId="16" applyNumberFormat="1" applyFont="1" applyFill="1" applyBorder="1" applyAlignment="1" applyProtection="1">
      <alignment horizontal="center" vertical="center" wrapText="1"/>
      <protection locked="0"/>
    </xf>
    <xf numFmtId="189" fontId="26" fillId="2" borderId="1" xfId="116" applyNumberFormat="1" applyFont="1" applyFill="1" applyBorder="1" applyAlignment="1">
      <alignment horizontal="right" vertical="center"/>
    </xf>
    <xf numFmtId="189" fontId="25" fillId="2" borderId="1" xfId="112" applyNumberFormat="1" applyFont="1" applyFill="1" applyBorder="1" applyAlignment="1">
      <alignment horizontal="right" vertical="center"/>
    </xf>
    <xf numFmtId="189" fontId="29" fillId="2" borderId="1" xfId="63" applyNumberFormat="1" applyFont="1" applyFill="1" applyBorder="1" applyAlignment="1">
      <alignment horizontal="right" vertical="center"/>
    </xf>
    <xf numFmtId="189" fontId="24" fillId="2" borderId="1" xfId="63" applyNumberFormat="1" applyFont="1" applyFill="1" applyBorder="1" applyAlignment="1">
      <alignment horizontal="right" vertical="center"/>
    </xf>
    <xf numFmtId="189" fontId="24" fillId="2" borderId="1" xfId="63" applyNumberFormat="1" applyFont="1" applyFill="1" applyBorder="1" applyAlignment="1">
      <alignment horizontal="center" vertical="center"/>
    </xf>
    <xf numFmtId="3" fontId="28" fillId="2" borderId="1" xfId="0" applyNumberFormat="1" applyFont="1" applyFill="1" applyBorder="1" applyAlignment="1" applyProtection="1">
      <alignment horizontal="left" vertical="center" wrapText="1" indent="1"/>
    </xf>
    <xf numFmtId="189" fontId="23" fillId="2" borderId="5" xfId="116" applyNumberFormat="1" applyFont="1" applyFill="1" applyBorder="1" applyAlignment="1">
      <alignment horizontal="center" vertical="center"/>
    </xf>
    <xf numFmtId="189" fontId="23" fillId="2" borderId="1" xfId="57" applyNumberFormat="1" applyFont="1" applyFill="1" applyBorder="1" applyAlignment="1">
      <alignment horizontal="right" vertical="center"/>
    </xf>
    <xf numFmtId="189" fontId="23" fillId="2" borderId="1" xfId="116" applyNumberFormat="1" applyFont="1" applyFill="1" applyBorder="1" applyAlignment="1">
      <alignment horizontal="center" vertical="center"/>
    </xf>
    <xf numFmtId="189" fontId="17" fillId="2" borderId="0" xfId="116" applyNumberFormat="1" applyFill="1" applyAlignment="1">
      <alignment horizontal="left" vertical="center" wrapText="1"/>
    </xf>
    <xf numFmtId="0" fontId="23" fillId="2" borderId="6" xfId="116" applyFont="1" applyFill="1" applyBorder="1" applyAlignment="1">
      <alignment horizontal="right" vertical="center"/>
    </xf>
    <xf numFmtId="0" fontId="25" fillId="2" borderId="1" xfId="16" applyFont="1" applyFill="1" applyBorder="1" applyAlignment="1" applyProtection="1">
      <alignment horizontal="center" vertical="center" wrapText="1"/>
      <protection locked="0"/>
    </xf>
    <xf numFmtId="0" fontId="24" fillId="2" borderId="1" xfId="116" applyFont="1" applyFill="1" applyBorder="1" applyAlignment="1"/>
    <xf numFmtId="0" fontId="26" fillId="2" borderId="1" xfId="116" applyNumberFormat="1" applyFont="1" applyFill="1" applyBorder="1" applyAlignment="1">
      <alignment horizontal="right" vertical="center"/>
    </xf>
    <xf numFmtId="190" fontId="51" fillId="2" borderId="1" xfId="116" applyNumberFormat="1" applyFont="1" applyFill="1" applyBorder="1" applyAlignment="1">
      <alignment vertical="center"/>
    </xf>
    <xf numFmtId="0" fontId="23" fillId="2" borderId="1" xfId="57" applyFont="1" applyFill="1" applyBorder="1" applyAlignment="1">
      <alignment horizontal="right" vertical="center"/>
    </xf>
    <xf numFmtId="184" fontId="21" fillId="2" borderId="0" xfId="116" applyNumberFormat="1" applyFont="1" applyFill="1" applyAlignment="1"/>
    <xf numFmtId="185" fontId="29" fillId="0" borderId="0" xfId="0" applyNumberFormat="1" applyFont="1" applyFill="1" applyAlignment="1">
      <alignment horizontal="right"/>
    </xf>
    <xf numFmtId="0" fontId="50" fillId="0" borderId="0" xfId="57" applyFont="1" applyFill="1" applyAlignment="1">
      <alignment horizontal="center" vertical="center"/>
    </xf>
    <xf numFmtId="181" fontId="50" fillId="0" borderId="0" xfId="57" applyNumberFormat="1" applyFont="1" applyFill="1" applyAlignment="1">
      <alignment horizontal="center" vertical="center"/>
    </xf>
    <xf numFmtId="185" fontId="52" fillId="0" borderId="0" xfId="57" applyNumberFormat="1" applyFont="1" applyFill="1" applyAlignment="1">
      <alignment horizontal="right" vertical="center"/>
    </xf>
    <xf numFmtId="185" fontId="23" fillId="2" borderId="6" xfId="57" applyNumberFormat="1" applyFont="1" applyFill="1" applyBorder="1" applyAlignment="1">
      <alignment horizontal="center" vertical="center"/>
    </xf>
    <xf numFmtId="185" fontId="29" fillId="2" borderId="0" xfId="0" applyNumberFormat="1" applyFont="1" applyFill="1" applyBorder="1" applyAlignment="1" applyProtection="1">
      <alignment horizontal="right" vertical="center"/>
      <protection locked="0"/>
    </xf>
    <xf numFmtId="181" fontId="25" fillId="2" borderId="1" xfId="0" applyNumberFormat="1" applyFont="1" applyFill="1" applyBorder="1" applyAlignment="1">
      <alignment horizontal="center" vertical="center"/>
    </xf>
    <xf numFmtId="185" fontId="25" fillId="2" borderId="1" xfId="0" applyNumberFormat="1" applyFont="1" applyFill="1" applyBorder="1" applyAlignment="1">
      <alignment horizontal="center" vertical="center"/>
    </xf>
    <xf numFmtId="0" fontId="35" fillId="2" borderId="1" xfId="57" applyFont="1" applyFill="1" applyBorder="1">
      <alignment vertical="center"/>
    </xf>
    <xf numFmtId="181" fontId="27" fillId="2" borderId="1" xfId="0" applyNumberFormat="1" applyFont="1" applyFill="1" applyBorder="1" applyAlignment="1" applyProtection="1">
      <alignment vertical="center"/>
    </xf>
    <xf numFmtId="185" fontId="29" fillId="2" borderId="1" xfId="0" applyNumberFormat="1" applyFont="1" applyFill="1" applyBorder="1" applyAlignment="1">
      <alignment horizontal="right" vertical="center"/>
    </xf>
    <xf numFmtId="3" fontId="28" fillId="2" borderId="1" xfId="57" applyNumberFormat="1" applyFont="1" applyFill="1" applyBorder="1" applyAlignment="1" applyProtection="1">
      <alignment horizontal="left" vertical="center" indent="1"/>
    </xf>
    <xf numFmtId="3" fontId="28" fillId="2" borderId="1" xfId="57" applyNumberFormat="1" applyFont="1" applyFill="1" applyBorder="1" applyAlignment="1" applyProtection="1">
      <alignment vertical="center"/>
    </xf>
    <xf numFmtId="181" fontId="23" fillId="0" borderId="1" xfId="35" applyNumberFormat="1" applyFont="1" applyFill="1" applyBorder="1" applyAlignment="1">
      <alignment horizontal="left" vertical="center" wrapText="1"/>
    </xf>
    <xf numFmtId="0" fontId="53" fillId="0" borderId="0" xfId="112" applyFont="1" applyFill="1"/>
    <xf numFmtId="190" fontId="21" fillId="0" borderId="0" xfId="112" applyNumberFormat="1" applyFont="1" applyFill="1" applyAlignment="1">
      <alignment vertical="center"/>
    </xf>
    <xf numFmtId="183" fontId="21" fillId="0" borderId="0" xfId="112" applyNumberFormat="1" applyFont="1" applyFill="1" applyAlignment="1">
      <alignment vertical="center"/>
    </xf>
    <xf numFmtId="0" fontId="21" fillId="0" borderId="0" xfId="112" applyFont="1" applyFill="1"/>
    <xf numFmtId="0" fontId="9" fillId="0" borderId="0" xfId="57" applyFont="1" applyFill="1" applyAlignment="1">
      <alignment horizontal="left" vertical="center"/>
    </xf>
    <xf numFmtId="0" fontId="54" fillId="0" borderId="0" xfId="57" applyFont="1" applyFill="1" applyAlignment="1">
      <alignment horizontal="center" vertical="center"/>
    </xf>
    <xf numFmtId="0" fontId="55" fillId="0" borderId="0" xfId="57" applyFont="1" applyFill="1" applyAlignment="1">
      <alignment horizontal="center" vertical="center"/>
    </xf>
    <xf numFmtId="0" fontId="29" fillId="0" borderId="6" xfId="57" applyFont="1" applyFill="1" applyBorder="1" applyAlignment="1">
      <alignment horizontal="center" vertical="center"/>
    </xf>
    <xf numFmtId="183" fontId="29" fillId="0" borderId="0" xfId="57" applyNumberFormat="1" applyFont="1" applyFill="1" applyBorder="1" applyAlignment="1">
      <alignment horizontal="right" vertical="center"/>
    </xf>
    <xf numFmtId="0" fontId="25" fillId="0" borderId="1" xfId="112" applyFont="1" applyFill="1" applyBorder="1" applyAlignment="1">
      <alignment horizontal="center" vertical="center"/>
    </xf>
    <xf numFmtId="183" fontId="25" fillId="0" borderId="1" xfId="112" applyNumberFormat="1" applyFont="1" applyFill="1" applyBorder="1" applyAlignment="1">
      <alignment horizontal="center" vertical="center"/>
    </xf>
    <xf numFmtId="0" fontId="25" fillId="0" borderId="1" xfId="112" applyFont="1" applyFill="1" applyBorder="1" applyAlignment="1">
      <alignment horizontal="left" vertical="center"/>
    </xf>
    <xf numFmtId="0" fontId="27" fillId="0" borderId="4" xfId="0" applyNumberFormat="1" applyFont="1" applyFill="1" applyBorder="1" applyAlignment="1" applyProtection="1">
      <alignment horizontal="left" vertical="center"/>
    </xf>
    <xf numFmtId="0" fontId="28" fillId="0" borderId="4" xfId="0" applyNumberFormat="1" applyFont="1" applyFill="1" applyBorder="1" applyAlignment="1" applyProtection="1">
      <alignment horizontal="left" vertical="center"/>
    </xf>
    <xf numFmtId="183" fontId="29" fillId="0" borderId="1" xfId="0" applyNumberFormat="1" applyFont="1" applyFill="1" applyBorder="1" applyAlignment="1" applyProtection="1">
      <alignment horizontal="right" vertical="center"/>
    </xf>
    <xf numFmtId="190" fontId="53" fillId="0" borderId="0" xfId="112" applyNumberFormat="1" applyFont="1" applyFill="1"/>
    <xf numFmtId="190" fontId="21" fillId="0" borderId="0" xfId="112" applyNumberFormat="1" applyFont="1" applyFill="1"/>
    <xf numFmtId="183" fontId="21" fillId="0" borderId="0" xfId="112" applyNumberFormat="1" applyFont="1" applyFill="1"/>
    <xf numFmtId="0" fontId="19" fillId="0" borderId="0" xfId="57" applyFont="1" applyAlignment="1">
      <alignment horizontal="left" vertical="justify" wrapText="1"/>
    </xf>
    <xf numFmtId="0" fontId="33" fillId="0" borderId="0" xfId="57" applyFont="1" applyAlignment="1">
      <alignment horizontal="left" vertical="justify" wrapText="1"/>
    </xf>
    <xf numFmtId="0" fontId="21" fillId="2" borderId="0" xfId="88" applyFont="1" applyFill="1" applyAlignment="1">
      <alignment vertical="center"/>
    </xf>
    <xf numFmtId="183" fontId="21" fillId="2" borderId="0" xfId="88" applyNumberFormat="1" applyFont="1" applyFill="1"/>
    <xf numFmtId="182" fontId="21" fillId="2" borderId="0" xfId="88" applyNumberFormat="1" applyFont="1" applyFill="1"/>
    <xf numFmtId="190" fontId="21" fillId="2" borderId="0" xfId="88" applyNumberFormat="1" applyFont="1" applyFill="1" applyAlignment="1">
      <alignment vertical="center"/>
    </xf>
    <xf numFmtId="0" fontId="21" fillId="2" borderId="0" xfId="88" applyFont="1" applyFill="1"/>
    <xf numFmtId="0" fontId="30" fillId="2" borderId="0" xfId="57" applyFont="1" applyFill="1" applyAlignment="1">
      <alignment horizontal="center" vertical="center"/>
    </xf>
    <xf numFmtId="0" fontId="17" fillId="2" borderId="6" xfId="57" applyFill="1" applyBorder="1" applyAlignment="1">
      <alignment horizontal="center" vertical="center"/>
    </xf>
    <xf numFmtId="185" fontId="17" fillId="2" borderId="6" xfId="57" applyNumberFormat="1" applyFill="1" applyBorder="1" applyAlignment="1">
      <alignment horizontal="center" vertical="center"/>
    </xf>
    <xf numFmtId="0" fontId="25" fillId="2" borderId="1" xfId="88" applyFont="1" applyFill="1" applyBorder="1" applyAlignment="1">
      <alignment horizontal="center" vertical="center"/>
    </xf>
    <xf numFmtId="183" fontId="56" fillId="2" borderId="1" xfId="57" applyNumberFormat="1" applyFont="1" applyFill="1" applyBorder="1">
      <alignment vertical="center"/>
    </xf>
    <xf numFmtId="0" fontId="25" fillId="2" borderId="1" xfId="88" applyFont="1" applyFill="1" applyBorder="1" applyAlignment="1">
      <alignment horizontal="left" vertical="center"/>
    </xf>
    <xf numFmtId="0" fontId="23" fillId="2" borderId="1" xfId="57" applyFont="1" applyFill="1" applyBorder="1" applyAlignment="1">
      <alignment vertical="center"/>
    </xf>
    <xf numFmtId="183" fontId="34" fillId="2" borderId="1" xfId="57" applyNumberFormat="1" applyFont="1" applyFill="1" applyBorder="1" applyAlignment="1">
      <alignment horizontal="right" vertical="center"/>
    </xf>
    <xf numFmtId="183" fontId="28" fillId="2" borderId="1" xfId="0" applyNumberFormat="1" applyFont="1" applyFill="1" applyBorder="1" applyAlignment="1" applyProtection="1">
      <alignment vertical="center"/>
    </xf>
    <xf numFmtId="183" fontId="34" fillId="2" borderId="1" xfId="57" applyNumberFormat="1" applyFont="1" applyFill="1" applyBorder="1" applyAlignment="1">
      <alignment vertical="center"/>
    </xf>
    <xf numFmtId="183" fontId="28" fillId="2" borderId="1" xfId="88" applyNumberFormat="1" applyFont="1" applyFill="1" applyBorder="1" applyAlignment="1">
      <alignment horizontal="right" vertical="center"/>
    </xf>
    <xf numFmtId="183" fontId="28" fillId="2" borderId="1" xfId="88" applyNumberFormat="1" applyFont="1" applyFill="1" applyBorder="1"/>
    <xf numFmtId="0" fontId="24" fillId="2" borderId="1" xfId="88" applyFont="1" applyFill="1" applyBorder="1"/>
    <xf numFmtId="0" fontId="23" fillId="2" borderId="0" xfId="57" applyFont="1" applyFill="1" applyAlignment="1">
      <alignment horizontal="left" vertical="center" wrapText="1"/>
    </xf>
    <xf numFmtId="185" fontId="23" fillId="2" borderId="0" xfId="57" applyNumberFormat="1" applyFont="1" applyFill="1" applyAlignment="1">
      <alignment horizontal="left" vertical="center" wrapText="1"/>
    </xf>
    <xf numFmtId="182" fontId="25" fillId="2" borderId="1" xfId="16" applyNumberFormat="1" applyFont="1" applyFill="1" applyBorder="1" applyAlignment="1" applyProtection="1">
      <alignment horizontal="center" vertical="center" wrapText="1"/>
      <protection locked="0"/>
    </xf>
    <xf numFmtId="182" fontId="56" fillId="2" borderId="1" xfId="57" applyNumberFormat="1" applyFont="1" applyFill="1" applyBorder="1" applyAlignment="1">
      <alignment horizontal="right" vertical="center"/>
    </xf>
    <xf numFmtId="182" fontId="28" fillId="2" borderId="1" xfId="88" applyNumberFormat="1" applyFont="1" applyFill="1" applyBorder="1" applyAlignment="1">
      <alignment horizontal="right" vertical="center"/>
    </xf>
    <xf numFmtId="178" fontId="28" fillId="0" borderId="1" xfId="57" applyNumberFormat="1" applyFont="1" applyFill="1" applyBorder="1" applyAlignment="1">
      <alignment horizontal="right" vertical="center"/>
    </xf>
    <xf numFmtId="183" fontId="28" fillId="2" borderId="1" xfId="0" applyNumberFormat="1" applyFont="1" applyFill="1" applyBorder="1" applyAlignment="1" applyProtection="1">
      <alignment vertical="center" shrinkToFit="1"/>
    </xf>
    <xf numFmtId="182" fontId="28" fillId="2" borderId="1" xfId="88" applyNumberFormat="1" applyFont="1" applyFill="1" applyBorder="1"/>
    <xf numFmtId="183" fontId="4" fillId="2" borderId="0" xfId="57" applyNumberFormat="1" applyFont="1" applyFill="1" applyAlignment="1">
      <alignment horizontal="left" vertical="center"/>
    </xf>
    <xf numFmtId="183" fontId="17" fillId="2" borderId="0" xfId="57" applyNumberFormat="1" applyFill="1" applyBorder="1" applyAlignment="1">
      <alignment horizontal="center" vertical="center"/>
    </xf>
    <xf numFmtId="183" fontId="52" fillId="2" borderId="1" xfId="57" applyNumberFormat="1" applyFont="1" applyFill="1" applyBorder="1">
      <alignment vertical="center"/>
    </xf>
    <xf numFmtId="183" fontId="23" fillId="2" borderId="1" xfId="57" applyNumberFormat="1" applyFont="1" applyFill="1" applyBorder="1" applyAlignment="1">
      <alignment vertical="center"/>
    </xf>
    <xf numFmtId="183" fontId="29" fillId="2" borderId="1" xfId="0" applyNumberFormat="1" applyFont="1" applyFill="1" applyBorder="1" applyAlignment="1">
      <alignment horizontal="right" vertical="center"/>
    </xf>
    <xf numFmtId="183" fontId="29" fillId="2" borderId="1" xfId="88" applyNumberFormat="1" applyFont="1" applyFill="1" applyBorder="1" applyAlignment="1">
      <alignment horizontal="right" vertical="center"/>
    </xf>
    <xf numFmtId="0" fontId="32" fillId="2" borderId="1" xfId="134" applyFont="1" applyFill="1" applyBorder="1" applyAlignment="1">
      <alignment vertical="center"/>
    </xf>
    <xf numFmtId="0" fontId="32" fillId="2" borderId="1" xfId="134" applyFont="1" applyFill="1" applyBorder="1" applyAlignment="1">
      <alignment vertical="center" wrapText="1"/>
    </xf>
    <xf numFmtId="183" fontId="24" fillId="2" borderId="1" xfId="88" applyNumberFormat="1" applyFont="1" applyFill="1" applyBorder="1"/>
    <xf numFmtId="182" fontId="4" fillId="2" borderId="0" xfId="57" applyNumberFormat="1" applyFont="1" applyFill="1" applyAlignment="1">
      <alignment horizontal="left" vertical="center"/>
    </xf>
    <xf numFmtId="182" fontId="17" fillId="2" borderId="0" xfId="57" applyNumberFormat="1" applyFill="1" applyBorder="1" applyAlignment="1">
      <alignment horizontal="center" vertical="center"/>
    </xf>
    <xf numFmtId="182" fontId="28" fillId="2" borderId="0" xfId="0" applyNumberFormat="1" applyFont="1" applyFill="1" applyBorder="1" applyAlignment="1" applyProtection="1">
      <alignment horizontal="right" vertical="center"/>
    </xf>
    <xf numFmtId="182" fontId="52" fillId="2" borderId="1" xfId="57" applyNumberFormat="1" applyFont="1" applyFill="1" applyBorder="1" applyAlignment="1">
      <alignment horizontal="right" vertical="center"/>
    </xf>
    <xf numFmtId="182" fontId="25" fillId="2" borderId="1" xfId="88" applyNumberFormat="1" applyFont="1" applyFill="1" applyBorder="1" applyAlignment="1">
      <alignment horizontal="right" vertical="center"/>
    </xf>
    <xf numFmtId="182" fontId="23" fillId="2" borderId="1" xfId="57" applyNumberFormat="1" applyFont="1" applyFill="1" applyBorder="1" applyAlignment="1">
      <alignment horizontal="right" vertical="center"/>
    </xf>
    <xf numFmtId="182" fontId="24" fillId="2" borderId="1" xfId="88" applyNumberFormat="1" applyFont="1" applyFill="1" applyBorder="1"/>
    <xf numFmtId="182" fontId="29" fillId="2" borderId="1" xfId="88" applyNumberFormat="1" applyFont="1" applyFill="1" applyBorder="1" applyAlignment="1">
      <alignment horizontal="right"/>
    </xf>
    <xf numFmtId="0" fontId="17" fillId="0" borderId="0" xfId="35" applyFill="1" applyAlignment="1">
      <alignment horizontal="left" vertical="center" indent="2"/>
    </xf>
    <xf numFmtId="183" fontId="17" fillId="0" borderId="0" xfId="35" applyNumberFormat="1" applyFill="1">
      <alignment vertical="center"/>
    </xf>
    <xf numFmtId="0" fontId="29" fillId="0" borderId="0" xfId="57" applyFont="1" applyFill="1" applyBorder="1" applyAlignment="1">
      <alignment horizontal="left" vertical="center" indent="2"/>
    </xf>
    <xf numFmtId="183" fontId="34" fillId="0" borderId="0" xfId="0" applyNumberFormat="1" applyFont="1" applyFill="1" applyBorder="1" applyAlignment="1" applyProtection="1">
      <alignment horizontal="right" vertical="center"/>
      <protection locked="0"/>
    </xf>
    <xf numFmtId="183" fontId="35" fillId="0" borderId="1" xfId="16" applyNumberFormat="1" applyFont="1" applyFill="1" applyBorder="1" applyAlignment="1" applyProtection="1">
      <alignment horizontal="center" vertical="center" wrapText="1"/>
      <protection locked="0"/>
    </xf>
    <xf numFmtId="183" fontId="23" fillId="0" borderId="1" xfId="76" applyNumberFormat="1" applyFont="1" applyFill="1" applyBorder="1" applyAlignment="1" applyProtection="1">
      <alignment horizontal="center" vertical="center" wrapText="1"/>
      <protection locked="0"/>
    </xf>
    <xf numFmtId="0" fontId="23" fillId="2" borderId="1" xfId="35" applyFont="1" applyFill="1" applyBorder="1" applyAlignment="1">
      <alignment vertical="center"/>
    </xf>
    <xf numFmtId="183" fontId="23" fillId="2" borderId="1" xfId="76" applyNumberFormat="1" applyFont="1" applyFill="1" applyBorder="1" applyAlignment="1">
      <alignment vertical="center"/>
    </xf>
    <xf numFmtId="183" fontId="23" fillId="0" borderId="1" xfId="76" applyNumberFormat="1" applyFont="1" applyFill="1" applyBorder="1" applyAlignment="1" applyProtection="1">
      <alignment horizontal="right" vertical="center" wrapText="1"/>
      <protection locked="0"/>
    </xf>
    <xf numFmtId="0" fontId="23" fillId="2" borderId="1" xfId="35" applyFont="1" applyFill="1" applyBorder="1" applyAlignment="1">
      <alignment horizontal="left" vertical="center" indent="1"/>
    </xf>
    <xf numFmtId="183" fontId="23" fillId="0" borderId="1" xfId="76" applyNumberFormat="1" applyFont="1" applyFill="1" applyBorder="1">
      <alignment vertical="center"/>
    </xf>
    <xf numFmtId="0" fontId="23" fillId="2" borderId="4" xfId="35" applyFont="1" applyFill="1" applyBorder="1" applyAlignment="1">
      <alignment horizontal="left" vertical="center" indent="1"/>
    </xf>
    <xf numFmtId="0" fontId="23" fillId="0" borderId="1" xfId="0" applyFont="1" applyBorder="1" applyAlignment="1">
      <alignment horizontal="left" vertical="center" indent="1"/>
    </xf>
    <xf numFmtId="0" fontId="23" fillId="0" borderId="8" xfId="35" applyFont="1" applyFill="1" applyBorder="1" applyAlignment="1">
      <alignment horizontal="left" vertical="center" wrapText="1"/>
    </xf>
    <xf numFmtId="0" fontId="38" fillId="0" borderId="0" xfId="0" applyFont="1" applyFill="1" applyAlignment="1">
      <alignment horizontal="center" vertical="center"/>
    </xf>
    <xf numFmtId="183" fontId="38" fillId="0" borderId="0" xfId="0" applyNumberFormat="1" applyFont="1" applyFill="1">
      <alignment vertical="center"/>
    </xf>
    <xf numFmtId="14" fontId="25" fillId="0" borderId="4" xfId="16" applyNumberFormat="1" applyFont="1" applyFill="1" applyBorder="1" applyAlignment="1" applyProtection="1">
      <alignment horizontal="center" vertical="center"/>
      <protection locked="0"/>
    </xf>
    <xf numFmtId="183" fontId="35" fillId="0" borderId="4" xfId="16" applyNumberFormat="1" applyFont="1" applyFill="1" applyBorder="1" applyAlignment="1" applyProtection="1">
      <alignment horizontal="center" vertical="center" wrapText="1"/>
      <protection locked="0"/>
    </xf>
    <xf numFmtId="0" fontId="35" fillId="0" borderId="1" xfId="57" applyFont="1" applyFill="1" applyBorder="1" applyAlignment="1">
      <alignment horizontal="left" vertical="center"/>
    </xf>
    <xf numFmtId="183" fontId="27" fillId="0" borderId="1" xfId="57" applyNumberFormat="1" applyFont="1" applyFill="1" applyBorder="1" applyAlignment="1">
      <alignment horizontal="right" vertical="center"/>
    </xf>
    <xf numFmtId="184" fontId="29" fillId="0" borderId="4" xfId="76" applyNumberFormat="1" applyFont="1" applyFill="1" applyBorder="1" applyAlignment="1">
      <alignment horizontal="center" vertical="center" wrapText="1"/>
    </xf>
    <xf numFmtId="183" fontId="29" fillId="0" borderId="1" xfId="0" applyNumberFormat="1" applyFont="1" applyFill="1" applyBorder="1" applyAlignment="1">
      <alignment horizontal="right" vertical="center"/>
    </xf>
    <xf numFmtId="183" fontId="29" fillId="2" borderId="1" xfId="57" applyNumberFormat="1" applyFont="1" applyFill="1" applyBorder="1" applyAlignment="1">
      <alignment horizontal="right" vertical="center"/>
    </xf>
    <xf numFmtId="0" fontId="23" fillId="2" borderId="1" xfId="57" applyFont="1" applyFill="1" applyBorder="1" applyAlignment="1">
      <alignment horizontal="center" vertical="center"/>
    </xf>
    <xf numFmtId="0" fontId="23" fillId="0" borderId="6" xfId="57" applyFont="1" applyFill="1" applyBorder="1" applyAlignment="1">
      <alignment vertical="center"/>
    </xf>
    <xf numFmtId="181" fontId="23" fillId="0" borderId="6" xfId="57" applyNumberFormat="1" applyFont="1" applyFill="1" applyBorder="1" applyAlignment="1">
      <alignment vertical="center"/>
    </xf>
    <xf numFmtId="181" fontId="52" fillId="0" borderId="1" xfId="57" applyNumberFormat="1" applyFont="1" applyFill="1" applyBorder="1">
      <alignment vertical="center"/>
    </xf>
    <xf numFmtId="181" fontId="23" fillId="0" borderId="1" xfId="57" applyNumberFormat="1" applyFont="1" applyFill="1" applyBorder="1">
      <alignment vertical="center"/>
    </xf>
    <xf numFmtId="181" fontId="23" fillId="2" borderId="1" xfId="57" applyNumberFormat="1" applyFont="1" applyFill="1" applyBorder="1">
      <alignment vertical="center"/>
    </xf>
    <xf numFmtId="0" fontId="23" fillId="0" borderId="1" xfId="57" applyFont="1" applyFill="1" applyBorder="1" applyAlignment="1">
      <alignment vertical="center"/>
    </xf>
    <xf numFmtId="181" fontId="23" fillId="0" borderId="1" xfId="57" applyNumberFormat="1" applyFont="1" applyFill="1" applyBorder="1" applyAlignment="1">
      <alignment vertical="center"/>
    </xf>
    <xf numFmtId="0" fontId="24" fillId="0" borderId="1" xfId="33" applyFont="1" applyFill="1" applyBorder="1"/>
    <xf numFmtId="0" fontId="29" fillId="2" borderId="8" xfId="57" applyFont="1" applyFill="1" applyBorder="1" applyAlignment="1">
      <alignment horizontal="left" vertical="center" wrapText="1"/>
    </xf>
    <xf numFmtId="185" fontId="29" fillId="2" borderId="8" xfId="57" applyNumberFormat="1" applyFont="1" applyFill="1" applyBorder="1" applyAlignment="1">
      <alignment horizontal="left" vertical="center" wrapText="1"/>
    </xf>
    <xf numFmtId="0" fontId="38" fillId="0" borderId="0" xfId="57" applyFont="1" applyFill="1" applyBorder="1" applyAlignment="1">
      <alignment horizontal="left" vertical="center" wrapText="1"/>
    </xf>
    <xf numFmtId="181" fontId="38" fillId="0" borderId="0" xfId="57" applyNumberFormat="1" applyFont="1" applyFill="1" applyBorder="1" applyAlignment="1">
      <alignment horizontal="left" vertical="center" wrapText="1"/>
    </xf>
    <xf numFmtId="186" fontId="21" fillId="0" borderId="0" xfId="33" applyNumberFormat="1" applyFont="1" applyFill="1"/>
    <xf numFmtId="0" fontId="57" fillId="0" borderId="0" xfId="0" applyFont="1" applyFill="1" applyAlignment="1">
      <alignment vertical="center"/>
    </xf>
    <xf numFmtId="183" fontId="58" fillId="0" borderId="0" xfId="0" applyNumberFormat="1" applyFont="1" applyFill="1" applyAlignment="1">
      <alignment vertical="center"/>
    </xf>
    <xf numFmtId="0" fontId="23" fillId="0" borderId="6" xfId="57" applyFont="1" applyFill="1" applyBorder="1" applyAlignment="1">
      <alignment horizontal="right"/>
    </xf>
    <xf numFmtId="0" fontId="35" fillId="0" borderId="1" xfId="46" applyFont="1" applyFill="1" applyBorder="1" applyAlignment="1" applyProtection="1">
      <alignment horizontal="left" vertical="center" wrapText="1"/>
      <protection locked="0"/>
    </xf>
    <xf numFmtId="183" fontId="27" fillId="0" borderId="10" xfId="0" applyNumberFormat="1" applyFont="1" applyFill="1" applyBorder="1" applyAlignment="1" applyProtection="1">
      <alignment horizontal="right" vertical="center"/>
    </xf>
    <xf numFmtId="183" fontId="28" fillId="0" borderId="1" xfId="0" applyNumberFormat="1" applyFont="1" applyFill="1" applyBorder="1" applyAlignment="1" applyProtection="1">
      <alignment horizontal="right" vertical="center"/>
    </xf>
    <xf numFmtId="183" fontId="27" fillId="0" borderId="1" xfId="0" applyNumberFormat="1" applyFont="1" applyFill="1" applyBorder="1" applyAlignment="1" applyProtection="1">
      <alignment horizontal="right" vertical="center"/>
    </xf>
    <xf numFmtId="0" fontId="28" fillId="0" borderId="11" xfId="0" applyNumberFormat="1" applyFont="1" applyFill="1" applyBorder="1" applyAlignment="1" applyProtection="1">
      <alignment horizontal="left" vertical="center"/>
    </xf>
    <xf numFmtId="183" fontId="28" fillId="0" borderId="10" xfId="0" applyNumberFormat="1" applyFont="1" applyFill="1" applyBorder="1" applyAlignment="1" applyProtection="1">
      <alignment horizontal="right" vertical="center"/>
    </xf>
    <xf numFmtId="183" fontId="27" fillId="2" borderId="1" xfId="0" applyNumberFormat="1" applyFont="1" applyFill="1" applyBorder="1" applyAlignment="1" applyProtection="1">
      <alignment horizontal="right" vertical="center"/>
    </xf>
    <xf numFmtId="49" fontId="28" fillId="0" borderId="1" xfId="57" applyNumberFormat="1" applyFont="1" applyBorder="1" applyAlignment="1">
      <alignment horizontal="left" indent="2"/>
    </xf>
    <xf numFmtId="49" fontId="28" fillId="0" borderId="1" xfId="57" applyNumberFormat="1" applyFont="1" applyBorder="1" applyAlignment="1">
      <alignment horizontal="left" indent="1"/>
    </xf>
    <xf numFmtId="49" fontId="59" fillId="0" borderId="1" xfId="57" applyNumberFormat="1" applyFont="1" applyBorder="1" applyAlignment="1">
      <alignment horizontal="left" indent="2"/>
    </xf>
    <xf numFmtId="0" fontId="23" fillId="0" borderId="8" xfId="57" applyFont="1" applyFill="1" applyBorder="1" applyAlignment="1">
      <alignment vertical="center" wrapText="1"/>
    </xf>
    <xf numFmtId="0" fontId="17" fillId="0" borderId="0" xfId="57" applyFill="1" applyAlignment="1">
      <alignment horizontal="left" vertical="center"/>
    </xf>
    <xf numFmtId="0" fontId="17" fillId="0" borderId="0" xfId="57" applyFill="1">
      <alignment vertical="center"/>
    </xf>
    <xf numFmtId="181" fontId="17" fillId="0" borderId="0" xfId="57" applyNumberFormat="1" applyFill="1">
      <alignment vertical="center"/>
    </xf>
    <xf numFmtId="181" fontId="17" fillId="4" borderId="0" xfId="57" applyNumberFormat="1" applyFill="1">
      <alignment vertical="center"/>
    </xf>
    <xf numFmtId="182" fontId="17" fillId="0" borderId="0" xfId="57" applyNumberFormat="1" applyFill="1">
      <alignment vertical="center"/>
    </xf>
    <xf numFmtId="0" fontId="60" fillId="0" borderId="0" xfId="57" applyFont="1" applyFill="1" applyAlignment="1">
      <alignment horizontal="center" vertical="center"/>
    </xf>
    <xf numFmtId="185" fontId="61" fillId="0" borderId="0" xfId="57" applyNumberFormat="1" applyFont="1" applyFill="1" applyAlignment="1">
      <alignment horizontal="center" vertical="center"/>
    </xf>
    <xf numFmtId="0" fontId="62" fillId="0" borderId="0" xfId="57" applyFont="1" applyFill="1" applyAlignment="1">
      <alignment horizontal="center" vertical="center"/>
    </xf>
    <xf numFmtId="181" fontId="62" fillId="0" borderId="0" xfId="57" applyNumberFormat="1" applyFont="1" applyFill="1" applyAlignment="1">
      <alignment horizontal="center" vertical="center"/>
    </xf>
    <xf numFmtId="181" fontId="25" fillId="2" borderId="1" xfId="16" applyNumberFormat="1" applyFont="1" applyFill="1" applyBorder="1" applyAlignment="1" applyProtection="1">
      <alignment horizontal="center" vertical="center" wrapText="1"/>
      <protection locked="0"/>
    </xf>
    <xf numFmtId="181" fontId="36" fillId="2" borderId="1" xfId="66" applyNumberFormat="1" applyFont="1" applyFill="1" applyBorder="1">
      <alignment vertical="center"/>
    </xf>
    <xf numFmtId="0" fontId="25" fillId="2" borderId="1" xfId="46" applyFont="1" applyFill="1" applyBorder="1" applyAlignment="1" applyProtection="1">
      <alignment horizontal="left" vertical="center" wrapText="1"/>
      <protection locked="0"/>
    </xf>
    <xf numFmtId="181" fontId="32" fillId="2" borderId="1" xfId="66" applyNumberFormat="1" applyFont="1" applyFill="1" applyBorder="1" applyAlignment="1">
      <alignment horizontal="right" vertical="center"/>
    </xf>
    <xf numFmtId="0" fontId="32" fillId="2" borderId="1" xfId="66" applyFont="1" applyFill="1" applyBorder="1" applyAlignment="1">
      <alignment vertical="center"/>
    </xf>
    <xf numFmtId="181" fontId="23" fillId="2" borderId="1" xfId="66" applyNumberFormat="1" applyFont="1" applyFill="1" applyBorder="1" applyAlignment="1">
      <alignment vertical="center"/>
    </xf>
    <xf numFmtId="181" fontId="32" fillId="2" borderId="1" xfId="134" applyNumberFormat="1" applyFont="1" applyFill="1" applyBorder="1">
      <alignment vertical="center"/>
    </xf>
    <xf numFmtId="0" fontId="23" fillId="2" borderId="8" xfId="57" applyFont="1" applyFill="1" applyBorder="1" applyAlignment="1">
      <alignment horizontal="left" vertical="center" wrapText="1"/>
    </xf>
    <xf numFmtId="185" fontId="23" fillId="2" borderId="8" xfId="57" applyNumberFormat="1" applyFont="1" applyFill="1" applyBorder="1" applyAlignment="1">
      <alignment horizontal="left" vertical="center" wrapText="1"/>
    </xf>
    <xf numFmtId="185" fontId="61" fillId="4" borderId="0" xfId="57" applyNumberFormat="1" applyFont="1" applyFill="1" applyAlignment="1">
      <alignment horizontal="center" vertical="center"/>
    </xf>
    <xf numFmtId="189" fontId="61" fillId="0" borderId="0" xfId="57" applyNumberFormat="1" applyFont="1" applyFill="1" applyAlignment="1">
      <alignment horizontal="center" vertical="center"/>
    </xf>
    <xf numFmtId="181" fontId="62" fillId="4" borderId="0" xfId="57" applyNumberFormat="1" applyFont="1" applyFill="1" applyAlignment="1">
      <alignment horizontal="center" vertical="center"/>
    </xf>
    <xf numFmtId="182" fontId="62" fillId="0" borderId="0" xfId="57" applyNumberFormat="1" applyFont="1" applyFill="1" applyAlignment="1">
      <alignment horizontal="center" vertical="center"/>
    </xf>
    <xf numFmtId="181" fontId="25" fillId="4" borderId="1" xfId="16" applyNumberFormat="1" applyFont="1" applyFill="1" applyBorder="1" applyAlignment="1" applyProtection="1">
      <alignment horizontal="center" vertical="center" wrapText="1"/>
      <protection locked="0"/>
    </xf>
    <xf numFmtId="181" fontId="36" fillId="4" borderId="1" xfId="66" applyNumberFormat="1" applyFont="1" applyFill="1" applyBorder="1">
      <alignment vertical="center"/>
    </xf>
    <xf numFmtId="182" fontId="52" fillId="2" borderId="1" xfId="57" applyNumberFormat="1" applyFont="1" applyFill="1" applyBorder="1">
      <alignment vertical="center"/>
    </xf>
    <xf numFmtId="178" fontId="28" fillId="2" borderId="1" xfId="66" applyNumberFormat="1" applyFont="1" applyFill="1" applyBorder="1" applyAlignment="1">
      <alignment horizontal="right" vertical="center"/>
    </xf>
    <xf numFmtId="178" fontId="29" fillId="2" borderId="1" xfId="57" applyNumberFormat="1" applyFont="1" applyFill="1" applyBorder="1" applyAlignment="1">
      <alignment horizontal="right" vertical="center"/>
    </xf>
    <xf numFmtId="178" fontId="38" fillId="2" borderId="1" xfId="57" applyNumberFormat="1" applyFont="1" applyFill="1" applyBorder="1">
      <alignment vertical="center"/>
    </xf>
    <xf numFmtId="182" fontId="23" fillId="2" borderId="1" xfId="57" applyNumberFormat="1" applyFont="1" applyFill="1" applyBorder="1" applyAlignment="1">
      <alignment vertical="center"/>
    </xf>
    <xf numFmtId="178" fontId="57" fillId="2" borderId="1" xfId="66" applyNumberFormat="1" applyFont="1" applyFill="1" applyBorder="1">
      <alignment vertical="center"/>
    </xf>
    <xf numFmtId="181" fontId="23" fillId="4" borderId="1" xfId="57" applyNumberFormat="1" applyFont="1" applyFill="1" applyBorder="1">
      <alignment vertical="center"/>
    </xf>
    <xf numFmtId="185" fontId="23" fillId="4" borderId="8" xfId="57" applyNumberFormat="1" applyFont="1" applyFill="1" applyBorder="1" applyAlignment="1">
      <alignment horizontal="left" vertical="center" wrapText="1"/>
    </xf>
    <xf numFmtId="189" fontId="23" fillId="2" borderId="8" xfId="57" applyNumberFormat="1" applyFont="1" applyFill="1" applyBorder="1" applyAlignment="1">
      <alignment horizontal="left" vertical="center" wrapText="1"/>
    </xf>
    <xf numFmtId="0" fontId="61" fillId="0" borderId="0" xfId="57" applyFont="1" applyFill="1" applyAlignment="1">
      <alignment horizontal="center" vertical="center"/>
    </xf>
    <xf numFmtId="0" fontId="32" fillId="2" borderId="1" xfId="66" applyFont="1" applyFill="1" applyBorder="1">
      <alignment vertical="center"/>
    </xf>
    <xf numFmtId="181" fontId="23" fillId="2" borderId="1" xfId="66" applyNumberFormat="1" applyFont="1" applyFill="1" applyBorder="1">
      <alignment vertical="center"/>
    </xf>
    <xf numFmtId="182" fontId="32" fillId="2" borderId="0" xfId="66" applyNumberFormat="1" applyFont="1" applyFill="1" applyBorder="1" applyAlignment="1">
      <alignment horizontal="right" vertical="center"/>
    </xf>
    <xf numFmtId="178" fontId="28" fillId="4" borderId="1" xfId="66" applyNumberFormat="1" applyFont="1" applyFill="1" applyBorder="1" applyAlignment="1">
      <alignment horizontal="right" vertical="center"/>
    </xf>
    <xf numFmtId="178" fontId="29" fillId="4" borderId="1" xfId="57" applyNumberFormat="1" applyFont="1" applyFill="1" applyBorder="1" applyAlignment="1">
      <alignment vertical="center"/>
    </xf>
    <xf numFmtId="178" fontId="29" fillId="2" borderId="1" xfId="76" applyNumberFormat="1" applyFont="1" applyFill="1" applyBorder="1" applyAlignment="1" applyProtection="1">
      <alignment horizontal="right" vertical="center"/>
    </xf>
    <xf numFmtId="178" fontId="29" fillId="4" borderId="1" xfId="57" applyNumberFormat="1" applyFont="1" applyFill="1" applyBorder="1">
      <alignment vertical="center"/>
    </xf>
    <xf numFmtId="178" fontId="29" fillId="4" borderId="1" xfId="57" applyNumberFormat="1" applyFont="1" applyFill="1" applyBorder="1" applyAlignment="1">
      <alignment horizontal="right" vertical="center"/>
    </xf>
    <xf numFmtId="178" fontId="38" fillId="4" borderId="1" xfId="57" applyNumberFormat="1" applyFont="1" applyFill="1" applyBorder="1">
      <alignment vertical="center"/>
    </xf>
    <xf numFmtId="177" fontId="63" fillId="0" borderId="0" xfId="114" applyNumberFormat="1" applyFont="1" applyBorder="1" applyAlignment="1">
      <alignment vertical="center"/>
    </xf>
    <xf numFmtId="41" fontId="64" fillId="2" borderId="0" xfId="8" applyFont="1" applyFill="1" applyBorder="1" applyAlignment="1">
      <alignment vertical="center"/>
    </xf>
    <xf numFmtId="41" fontId="64" fillId="0" borderId="0" xfId="8" applyFont="1" applyFill="1" applyBorder="1" applyAlignment="1">
      <alignment vertical="center"/>
    </xf>
    <xf numFmtId="177" fontId="63" fillId="0" borderId="0" xfId="114" applyNumberFormat="1" applyFont="1" applyAlignment="1">
      <alignment vertical="center"/>
    </xf>
    <xf numFmtId="178" fontId="63" fillId="0" borderId="0" xfId="8" applyNumberFormat="1" applyFont="1" applyAlignment="1">
      <alignment vertical="center"/>
    </xf>
    <xf numFmtId="182" fontId="63" fillId="0" borderId="0" xfId="114" applyNumberFormat="1" applyFont="1" applyAlignment="1">
      <alignment vertical="center"/>
    </xf>
    <xf numFmtId="0" fontId="4" fillId="0" borderId="0" xfId="57" applyFont="1" applyFill="1" applyAlignment="1">
      <alignment vertical="center"/>
    </xf>
    <xf numFmtId="178" fontId="4" fillId="0" borderId="0" xfId="57" applyNumberFormat="1" applyFont="1" applyFill="1" applyAlignment="1">
      <alignment vertical="center"/>
    </xf>
    <xf numFmtId="182" fontId="4" fillId="0" borderId="0" xfId="57" applyNumberFormat="1" applyFont="1" applyFill="1" applyAlignment="1">
      <alignment vertical="center"/>
    </xf>
    <xf numFmtId="177" fontId="65" fillId="3" borderId="0" xfId="114" applyNumberFormat="1" applyFont="1" applyFill="1" applyAlignment="1" applyProtection="1">
      <alignment horizontal="center" vertical="center"/>
    </xf>
    <xf numFmtId="177" fontId="66" fillId="0" borderId="0" xfId="114" applyNumberFormat="1" applyFont="1" applyAlignment="1">
      <alignment vertical="center"/>
    </xf>
    <xf numFmtId="178" fontId="66" fillId="0" borderId="0" xfId="8" applyNumberFormat="1" applyFont="1" applyFill="1" applyBorder="1" applyAlignment="1" applyProtection="1">
      <alignment horizontal="center" vertical="center"/>
    </xf>
    <xf numFmtId="182" fontId="29" fillId="3" borderId="0" xfId="114" applyNumberFormat="1" applyFont="1" applyFill="1" applyBorder="1" applyAlignment="1" applyProtection="1">
      <alignment horizontal="right" vertical="center"/>
    </xf>
    <xf numFmtId="177" fontId="67" fillId="3" borderId="1" xfId="33" applyNumberFormat="1" applyFont="1" applyFill="1" applyBorder="1" applyAlignment="1" applyProtection="1">
      <alignment horizontal="center" vertical="center"/>
    </xf>
    <xf numFmtId="178" fontId="67" fillId="3" borderId="1" xfId="8" applyNumberFormat="1" applyFont="1" applyFill="1" applyBorder="1" applyAlignment="1" applyProtection="1">
      <alignment horizontal="center" vertical="center"/>
    </xf>
    <xf numFmtId="182" fontId="67" fillId="2" borderId="1" xfId="114" applyNumberFormat="1" applyFont="1" applyFill="1" applyBorder="1" applyAlignment="1">
      <alignment horizontal="center" vertical="center" wrapText="1"/>
    </xf>
    <xf numFmtId="177" fontId="25" fillId="3" borderId="1" xfId="33" applyNumberFormat="1" applyFont="1" applyFill="1" applyBorder="1" applyAlignment="1" applyProtection="1">
      <alignment horizontal="left" vertical="center" wrapText="1"/>
    </xf>
    <xf numFmtId="177" fontId="25" fillId="5" borderId="1" xfId="33" applyNumberFormat="1" applyFont="1" applyFill="1" applyBorder="1" applyAlignment="1" applyProtection="1">
      <alignment horizontal="left" vertical="center" wrapText="1"/>
    </xf>
    <xf numFmtId="178" fontId="26" fillId="2" borderId="1" xfId="76" applyNumberFormat="1" applyFont="1" applyFill="1" applyBorder="1" applyAlignment="1" applyProtection="1">
      <alignment horizontal="right" vertical="center"/>
    </xf>
    <xf numFmtId="182" fontId="26" fillId="2" borderId="1" xfId="76" applyNumberFormat="1" applyFont="1" applyFill="1" applyBorder="1" applyAlignment="1" applyProtection="1">
      <alignment horizontal="right" vertical="center"/>
    </xf>
    <xf numFmtId="177" fontId="29" fillId="0" borderId="1" xfId="33" applyNumberFormat="1" applyFont="1" applyFill="1" applyBorder="1" applyAlignment="1" applyProtection="1">
      <alignment horizontal="left" vertical="center" wrapText="1" indent="2"/>
    </xf>
    <xf numFmtId="177" fontId="29" fillId="5" borderId="1" xfId="33" applyNumberFormat="1" applyFont="1" applyFill="1" applyBorder="1" applyAlignment="1" applyProtection="1">
      <alignment horizontal="left" vertical="center" wrapText="1" indent="2"/>
    </xf>
    <xf numFmtId="182" fontId="29" fillId="2" borderId="1" xfId="76" applyNumberFormat="1" applyFont="1" applyFill="1" applyBorder="1" applyAlignment="1" applyProtection="1">
      <alignment horizontal="right" vertical="center"/>
    </xf>
    <xf numFmtId="177" fontId="25" fillId="0" borderId="1" xfId="33" applyNumberFormat="1" applyFont="1" applyFill="1" applyBorder="1" applyAlignment="1" applyProtection="1">
      <alignment horizontal="left" vertical="center" wrapText="1"/>
    </xf>
    <xf numFmtId="182" fontId="26" fillId="2" borderId="1" xfId="114" applyNumberFormat="1" applyFont="1" applyFill="1" applyBorder="1" applyAlignment="1" applyProtection="1">
      <alignment horizontal="right" vertical="center"/>
    </xf>
    <xf numFmtId="182" fontId="63" fillId="0" borderId="0" xfId="8" applyNumberFormat="1" applyFont="1" applyAlignment="1">
      <alignment vertical="center"/>
    </xf>
    <xf numFmtId="0" fontId="41" fillId="0" borderId="0" xfId="0" applyFont="1" applyFill="1" applyBorder="1" applyAlignment="1">
      <alignment vertical="center"/>
    </xf>
    <xf numFmtId="43" fontId="64" fillId="0" borderId="0" xfId="8" applyNumberFormat="1" applyFont="1" applyFill="1" applyBorder="1" applyAlignment="1">
      <alignment vertical="center"/>
    </xf>
    <xf numFmtId="183" fontId="63" fillId="2" borderId="0" xfId="8" applyNumberFormat="1" applyFont="1" applyFill="1" applyAlignment="1">
      <alignment vertical="center"/>
    </xf>
    <xf numFmtId="182" fontId="63" fillId="2" borderId="0" xfId="114" applyNumberFormat="1" applyFont="1" applyFill="1" applyAlignment="1">
      <alignment vertical="center"/>
    </xf>
    <xf numFmtId="0" fontId="4" fillId="0" borderId="0" xfId="57" applyFont="1" applyFill="1" applyBorder="1" applyAlignment="1">
      <alignment vertical="center"/>
    </xf>
    <xf numFmtId="183" fontId="4" fillId="0" borderId="0" xfId="57" applyNumberFormat="1" applyFont="1" applyFill="1" applyBorder="1" applyAlignment="1">
      <alignment vertical="center"/>
    </xf>
    <xf numFmtId="182" fontId="4" fillId="0" borderId="0" xfId="57" applyNumberFormat="1" applyFont="1" applyFill="1" applyBorder="1" applyAlignment="1">
      <alignment vertical="center"/>
    </xf>
    <xf numFmtId="0" fontId="68" fillId="0" borderId="0" xfId="57" applyFont="1" applyFill="1" applyAlignment="1">
      <alignment vertical="center"/>
    </xf>
    <xf numFmtId="177" fontId="65" fillId="3" borderId="0" xfId="114" applyNumberFormat="1" applyFont="1" applyFill="1" applyBorder="1" applyAlignment="1" applyProtection="1">
      <alignment horizontal="center" vertical="center"/>
    </xf>
    <xf numFmtId="183" fontId="63" fillId="2" borderId="0" xfId="8" applyNumberFormat="1" applyFont="1" applyFill="1" applyBorder="1" applyAlignment="1" applyProtection="1">
      <alignment horizontal="center" vertical="center"/>
    </xf>
    <xf numFmtId="182" fontId="31" fillId="2" borderId="0" xfId="114" applyNumberFormat="1" applyFont="1" applyFill="1" applyBorder="1" applyAlignment="1" applyProtection="1">
      <alignment horizontal="right" vertical="center"/>
    </xf>
    <xf numFmtId="183" fontId="67" fillId="2" borderId="1" xfId="8" applyNumberFormat="1" applyFont="1" applyFill="1" applyBorder="1" applyAlignment="1" applyProtection="1">
      <alignment horizontal="center" vertical="center"/>
    </xf>
    <xf numFmtId="183" fontId="26" fillId="2" borderId="1" xfId="76" applyNumberFormat="1" applyFont="1" applyFill="1" applyBorder="1" applyAlignment="1" applyProtection="1">
      <alignment horizontal="right" vertical="center"/>
    </xf>
    <xf numFmtId="177" fontId="29" fillId="0" borderId="1" xfId="33" applyNumberFormat="1" applyFont="1" applyFill="1" applyBorder="1" applyAlignment="1" applyProtection="1">
      <alignment horizontal="left" vertical="center" wrapText="1" indent="1"/>
    </xf>
    <xf numFmtId="177" fontId="29" fillId="0" borderId="1" xfId="33" applyNumberFormat="1" applyFont="1" applyFill="1" applyBorder="1" applyAlignment="1" applyProtection="1">
      <alignment horizontal="left" vertical="center" wrapText="1"/>
    </xf>
    <xf numFmtId="177" fontId="29" fillId="0" borderId="0" xfId="114" applyNumberFormat="1" applyFont="1" applyBorder="1" applyAlignment="1">
      <alignment horizontal="left" vertical="center" wrapText="1"/>
    </xf>
    <xf numFmtId="177" fontId="29" fillId="0" borderId="0" xfId="114" applyNumberFormat="1" applyFont="1" applyBorder="1" applyAlignment="1">
      <alignment horizontal="left" vertical="center"/>
    </xf>
    <xf numFmtId="182" fontId="63" fillId="0" borderId="0" xfId="114" applyNumberFormat="1" applyFont="1" applyBorder="1" applyAlignment="1">
      <alignment vertical="center"/>
    </xf>
    <xf numFmtId="176" fontId="63" fillId="0" borderId="0" xfId="114" applyNumberFormat="1" applyFont="1" applyBorder="1" applyAlignment="1">
      <alignment vertical="center"/>
    </xf>
    <xf numFmtId="177" fontId="65" fillId="3" borderId="0" xfId="114" applyNumberFormat="1" applyFont="1" applyFill="1" applyBorder="1" applyAlignment="1" applyProtection="1" quotePrefix="1">
      <alignment horizontal="center" vertical="center"/>
    </xf>
    <xf numFmtId="177" fontId="65" fillId="3" borderId="0" xfId="114" applyNumberFormat="1" applyFont="1" applyFill="1" applyAlignment="1" applyProtection="1" quotePrefix="1">
      <alignment horizontal="center" vertical="center"/>
    </xf>
  </cellXfs>
  <cellStyles count="136">
    <cellStyle name="常规" xfId="0" builtinId="0"/>
    <cellStyle name="输入 2" xfId="1"/>
    <cellStyle name="输出 2" xfId="2"/>
    <cellStyle name="千位分隔[0] 5" xfId="3"/>
    <cellStyle name="千位分隔[0] 4" xfId="4"/>
    <cellStyle name="千位分隔[0] 3 3" xfId="5"/>
    <cellStyle name="千位分隔[0] 3 2 2" xfId="6"/>
    <cellStyle name="千位分隔[0] 3" xfId="7"/>
    <cellStyle name="千位分隔[0] 2" xfId="8"/>
    <cellStyle name="链接单元格 2" xfId="9"/>
    <cellStyle name="警告文本 2" xfId="10"/>
    <cellStyle name="解释性文本 2" xfId="11"/>
    <cellStyle name="检查单元格 2" xfId="12"/>
    <cellStyle name="计算 2" xfId="13"/>
    <cellStyle name="汇总 2" xfId="14"/>
    <cellStyle name="注释 2" xfId="15"/>
    <cellStyle name="常规_2007人代会数据 2" xfId="16"/>
    <cellStyle name="千位分隔 2 3" xfId="17"/>
    <cellStyle name="常规 7" xfId="18"/>
    <cellStyle name="好_副本Xl0000005" xfId="19"/>
    <cellStyle name="常规 6_副本Xl0000005" xfId="20"/>
    <cellStyle name="常规 4_副本Xl0000005" xfId="21"/>
    <cellStyle name="千位分隔 2 2" xfId="22"/>
    <cellStyle name="好" xfId="23" builtinId="26"/>
    <cellStyle name="货币" xfId="24" builtinId="4"/>
    <cellStyle name="常规 6" xfId="25"/>
    <cellStyle name="千位分隔 2 3 2 2 2" xfId="26"/>
    <cellStyle name="常规 4 2 3" xfId="27"/>
    <cellStyle name="标题 5" xfId="28"/>
    <cellStyle name="常规 5" xfId="29"/>
    <cellStyle name="标题" xfId="30" builtinId="15"/>
    <cellStyle name="常规 4 2 2" xfId="31"/>
    <cellStyle name="标题 4" xfId="32" builtinId="19"/>
    <cellStyle name="常规 4" xfId="33"/>
    <cellStyle name="千位分隔 2" xfId="34"/>
    <cellStyle name="常规 3 4" xfId="35"/>
    <cellStyle name="常规 4 2_副本Xl0000005" xfId="36"/>
    <cellStyle name="千位分隔[0] 6 2" xfId="37"/>
    <cellStyle name="常规 3 2 2" xfId="38"/>
    <cellStyle name="适中 2" xfId="39"/>
    <cellStyle name="千位分隔[0] 6" xfId="40"/>
    <cellStyle name="标题 3 2" xfId="41"/>
    <cellStyle name="常规 3 2" xfId="42"/>
    <cellStyle name="常规 2_副本Xl0000005" xfId="43"/>
    <cellStyle name="常规 2 9 2" xfId="44"/>
    <cellStyle name="常规 2 7" xfId="45"/>
    <cellStyle name="常规 9" xfId="46"/>
    <cellStyle name="常规 2 6_副本Xl0000005" xfId="47"/>
    <cellStyle name="千位分隔 2 4" xfId="48"/>
    <cellStyle name="好 2" xfId="49"/>
    <cellStyle name="常规 8" xfId="50"/>
    <cellStyle name="常规 6 2" xfId="51"/>
    <cellStyle name="常规 2 5" xfId="52"/>
    <cellStyle name="标题 4 2" xfId="53"/>
    <cellStyle name="常规 4 2" xfId="54"/>
    <cellStyle name="常规 2 2_副本Xl0000005" xfId="55"/>
    <cellStyle name="标题 2" xfId="56" builtinId="17"/>
    <cellStyle name="常规 2" xfId="57"/>
    <cellStyle name="常规 2 3_副本Xl0000005" xfId="58"/>
    <cellStyle name="差 2" xfId="59"/>
    <cellStyle name="常规 46" xfId="60"/>
    <cellStyle name="常规 3_副本Xl0000005" xfId="61"/>
    <cellStyle name="百分比 2" xfId="62"/>
    <cellStyle name="千位分隔[0] 3 2" xfId="63"/>
    <cellStyle name="60% - 强调文字颜色 6" xfId="64" builtinId="52"/>
    <cellStyle name="20% - 强调文字颜色 4" xfId="65" builtinId="42"/>
    <cellStyle name="常规 2 3 2" xfId="66"/>
    <cellStyle name="40% - 强调文字颜色 4" xfId="67" builtinId="43"/>
    <cellStyle name="强调文字颜色 4" xfId="68" builtinId="41"/>
    <cellStyle name="60% - 强调文字颜色 3" xfId="69" builtinId="40"/>
    <cellStyle name="输入" xfId="70" builtinId="20"/>
    <cellStyle name="强调文字颜色 3" xfId="71" builtinId="37"/>
    <cellStyle name="40% - 强调文字颜色 3" xfId="72" builtinId="39"/>
    <cellStyle name="20% - 强调文字颜色 3" xfId="73" builtinId="38"/>
    <cellStyle name="样式 1" xfId="74"/>
    <cellStyle name="百分比" xfId="75" builtinId="5"/>
    <cellStyle name="千位分隔" xfId="76" builtinId="3"/>
    <cellStyle name="60% - 强调文字颜色 2" xfId="77" builtinId="36"/>
    <cellStyle name="60% - 强调文字颜色 5" xfId="78" builtinId="48"/>
    <cellStyle name="40% - 强调文字颜色 2" xfId="79" builtinId="35"/>
    <cellStyle name="强调文字颜色 2" xfId="80" builtinId="33"/>
    <cellStyle name="60% - 强调文字颜色 1" xfId="81" builtinId="32"/>
    <cellStyle name="60% - 强调文字颜色 4" xfId="82" builtinId="44"/>
    <cellStyle name="千位分隔 3" xfId="83"/>
    <cellStyle name="常规 3 5" xfId="84"/>
    <cellStyle name="计算" xfId="85" builtinId="22"/>
    <cellStyle name="40% - 强调文字颜色 1" xfId="86" builtinId="31"/>
    <cellStyle name="强调文字颜色 1" xfId="87" builtinId="29"/>
    <cellStyle name="常规 3" xfId="88"/>
    <cellStyle name="标题 3" xfId="89" builtinId="18"/>
    <cellStyle name="适中" xfId="90" builtinId="28"/>
    <cellStyle name="千位分隔 2 3 2 2 2 2" xfId="91"/>
    <cellStyle name="输出" xfId="92" builtinId="21"/>
    <cellStyle name="20% - 强调文字颜色 5" xfId="93" builtinId="46"/>
    <cellStyle name="20% - 强调文字颜色 1" xfId="94" builtinId="30"/>
    <cellStyle name="汇总" xfId="95" builtinId="25"/>
    <cellStyle name="差" xfId="96" builtinId="27"/>
    <cellStyle name="检查单元格" xfId="97" builtinId="23"/>
    <cellStyle name="常规 4 3" xfId="98"/>
    <cellStyle name="常规 7 2" xfId="99"/>
    <cellStyle name="差_副本Xl0000005" xfId="100"/>
    <cellStyle name="标题 1" xfId="101" builtinId="16"/>
    <cellStyle name="常规 2 8" xfId="102"/>
    <cellStyle name="常规 2 2 2" xfId="103"/>
    <cellStyle name="常规 10_副本Xl0000005" xfId="104"/>
    <cellStyle name="解释性文本" xfId="105" builtinId="53"/>
    <cellStyle name="常规 2 2" xfId="106"/>
    <cellStyle name="标题 2 2" xfId="107"/>
    <cellStyle name="20% - 强调文字颜色 2" xfId="108" builtinId="34"/>
    <cellStyle name="常规 10" xfId="109"/>
    <cellStyle name="货币[0]" xfId="110" builtinId="7"/>
    <cellStyle name="千位分隔[0] 7" xfId="111"/>
    <cellStyle name="常规 3 3" xfId="112"/>
    <cellStyle name="已访问的超链接" xfId="113" builtinId="9"/>
    <cellStyle name="常规 2 6" xfId="114"/>
    <cellStyle name="常规 2 9" xfId="115"/>
    <cellStyle name="常规 2 2 3" xfId="116"/>
    <cellStyle name="常规 10 2" xfId="117"/>
    <cellStyle name="警告文本" xfId="118" builtinId="11"/>
    <cellStyle name="注释" xfId="119" builtinId="10"/>
    <cellStyle name="千位分隔 2 3 2 2 2 3" xfId="120"/>
    <cellStyle name="20% - 强调文字颜色 6" xfId="121" builtinId="50"/>
    <cellStyle name="40% - 强调文字颜色 5" xfId="122" builtinId="47"/>
    <cellStyle name="强调文字颜色 5" xfId="123" builtinId="45"/>
    <cellStyle name="常规 2 4" xfId="124"/>
    <cellStyle name="强调文字颜色 6" xfId="125" builtinId="49"/>
    <cellStyle name="40% - 强调文字颜色 6" xfId="126" builtinId="51"/>
    <cellStyle name="超链接" xfId="127" builtinId="8"/>
    <cellStyle name="标题 1 2" xfId="128"/>
    <cellStyle name="千位分隔 2 4 2" xfId="129"/>
    <cellStyle name="常规 6 2 2" xfId="130"/>
    <cellStyle name="千位分隔[0]" xfId="131" builtinId="6"/>
    <cellStyle name="常规 2 6 2" xfId="132"/>
    <cellStyle name="常规 3 2_副本Xl0000005" xfId="133"/>
    <cellStyle name="常规 2 3" xfId="134"/>
    <cellStyle name="链接单元格" xfId="135" builtinId="2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I26"/>
  <sheetViews>
    <sheetView showZeros="0" zoomScale="85" zoomScaleNormal="85" topLeftCell="A10" workbookViewId="0">
      <selection activeCell="A25" sqref="A25"/>
    </sheetView>
  </sheetViews>
  <sheetFormatPr defaultColWidth="9" defaultRowHeight="20.45" customHeight="1"/>
  <cols>
    <col min="1" max="1" width="44.25" style="551" customWidth="1"/>
    <col min="2" max="2" width="23.375" style="576" customWidth="1"/>
    <col min="3" max="3" width="23.375" style="577" customWidth="1"/>
    <col min="4" max="4" width="9" style="548"/>
    <col min="5" max="5" width="29.75" style="551" customWidth="1"/>
    <col min="6" max="16384" width="9" style="551"/>
  </cols>
  <sheetData>
    <row r="1" s="506" customFormat="1" ht="27.75" customHeight="1" spans="1:5">
      <c r="A1" s="578" t="s">
        <v>0</v>
      </c>
      <c r="B1" s="579"/>
      <c r="C1" s="580"/>
      <c r="D1" s="581"/>
      <c r="E1" s="581"/>
    </row>
    <row r="2" s="548" customFormat="1" ht="24.75" spans="1:3">
      <c r="A2" s="593" t="s">
        <v>1</v>
      </c>
      <c r="B2" s="582"/>
      <c r="C2" s="582"/>
    </row>
    <row r="3" s="548" customFormat="1" ht="23.25" customHeight="1" spans="2:3">
      <c r="B3" s="583"/>
      <c r="C3" s="584" t="s">
        <v>2</v>
      </c>
    </row>
    <row r="4" s="548" customFormat="1" ht="23.25" customHeight="1" spans="1:3">
      <c r="A4" s="561" t="s">
        <v>3</v>
      </c>
      <c r="B4" s="585" t="s">
        <v>4</v>
      </c>
      <c r="C4" s="563" t="s">
        <v>5</v>
      </c>
    </row>
    <row r="5" s="548" customFormat="1" ht="23.25" customHeight="1" spans="1:8">
      <c r="A5" s="564" t="s">
        <v>6</v>
      </c>
      <c r="B5" s="586">
        <v>229.16</v>
      </c>
      <c r="C5" s="567">
        <v>30.41</v>
      </c>
      <c r="H5" s="591"/>
    </row>
    <row r="6" s="548" customFormat="1" ht="23.25" customHeight="1" spans="1:8">
      <c r="A6" s="571" t="s">
        <v>7</v>
      </c>
      <c r="B6" s="586">
        <f>SUM(B7:B21)</f>
        <v>204.91</v>
      </c>
      <c r="C6" s="567">
        <v>32.23</v>
      </c>
      <c r="H6" s="591"/>
    </row>
    <row r="7" s="548" customFormat="1" ht="23.25" customHeight="1" spans="1:9">
      <c r="A7" s="587" t="s">
        <v>8</v>
      </c>
      <c r="B7" s="289">
        <v>85.18</v>
      </c>
      <c r="C7" s="570">
        <v>-2.8</v>
      </c>
      <c r="H7" s="591"/>
      <c r="I7" s="592"/>
    </row>
    <row r="8" s="548" customFormat="1" ht="23.25" customHeight="1" spans="1:8">
      <c r="A8" s="587" t="s">
        <v>9</v>
      </c>
      <c r="B8" s="289">
        <v>15.76</v>
      </c>
      <c r="C8" s="570">
        <v>263.13</v>
      </c>
      <c r="H8" s="591"/>
    </row>
    <row r="9" s="548" customFormat="1" ht="23.25" customHeight="1" spans="1:8">
      <c r="A9" s="587" t="s">
        <v>10</v>
      </c>
      <c r="B9" s="289">
        <v>4.96</v>
      </c>
      <c r="C9" s="570">
        <v>-4.8</v>
      </c>
      <c r="H9" s="591"/>
    </row>
    <row r="10" s="548" customFormat="1" ht="23.25" customHeight="1" spans="1:8">
      <c r="A10" s="587" t="s">
        <v>11</v>
      </c>
      <c r="B10" s="289">
        <v>55</v>
      </c>
      <c r="C10" s="570">
        <v>100</v>
      </c>
      <c r="H10" s="591"/>
    </row>
    <row r="11" s="548" customFormat="1" ht="23.25" customHeight="1" spans="1:8">
      <c r="A11" s="587" t="s">
        <v>12</v>
      </c>
      <c r="B11" s="289">
        <v>17.89</v>
      </c>
      <c r="C11" s="570">
        <v>-0.94</v>
      </c>
      <c r="H11" s="591"/>
    </row>
    <row r="12" s="548" customFormat="1" ht="23.25" customHeight="1" spans="1:8">
      <c r="A12" s="587" t="s">
        <v>13</v>
      </c>
      <c r="B12" s="289">
        <v>0.26</v>
      </c>
      <c r="C12" s="570">
        <v>38.89</v>
      </c>
      <c r="H12" s="591"/>
    </row>
    <row r="13" s="548" customFormat="1" ht="23.25" customHeight="1" spans="1:8">
      <c r="A13" s="587" t="s">
        <v>14</v>
      </c>
      <c r="B13" s="289">
        <v>5.66</v>
      </c>
      <c r="C13" s="570">
        <v>204.3</v>
      </c>
      <c r="H13" s="591"/>
    </row>
    <row r="14" s="548" customFormat="1" ht="23.25" customHeight="1" spans="1:8">
      <c r="A14" s="587" t="s">
        <v>15</v>
      </c>
      <c r="B14" s="289">
        <v>1.35</v>
      </c>
      <c r="C14" s="570">
        <v>8.87</v>
      </c>
      <c r="H14" s="591"/>
    </row>
    <row r="15" s="548" customFormat="1" ht="23.25" customHeight="1" spans="1:8">
      <c r="A15" s="587" t="s">
        <v>16</v>
      </c>
      <c r="B15" s="289">
        <v>2.28</v>
      </c>
      <c r="C15" s="570">
        <v>48.05</v>
      </c>
      <c r="H15" s="591"/>
    </row>
    <row r="16" s="548" customFormat="1" ht="23.25" customHeight="1" spans="1:8">
      <c r="A16" s="587" t="s">
        <v>17</v>
      </c>
      <c r="B16" s="289"/>
      <c r="C16" s="570"/>
      <c r="H16" s="591"/>
    </row>
    <row r="17" s="548" customFormat="1" ht="23.25" customHeight="1" spans="1:8">
      <c r="A17" s="587" t="s">
        <v>18</v>
      </c>
      <c r="B17" s="289">
        <v>0</v>
      </c>
      <c r="C17" s="570">
        <v>0</v>
      </c>
      <c r="H17" s="591"/>
    </row>
    <row r="18" s="548" customFormat="1" ht="23.25" customHeight="1" spans="1:8">
      <c r="A18" s="587" t="s">
        <v>19</v>
      </c>
      <c r="B18" s="289">
        <v>16.14</v>
      </c>
      <c r="C18" s="570">
        <v>-53.42</v>
      </c>
      <c r="H18" s="591"/>
    </row>
    <row r="19" s="548" customFormat="1" ht="23.25" customHeight="1" spans="1:8">
      <c r="A19" s="587" t="s">
        <v>20</v>
      </c>
      <c r="B19" s="289"/>
      <c r="C19" s="572"/>
      <c r="H19" s="591"/>
    </row>
    <row r="20" s="548" customFormat="1" ht="23.25" customHeight="1" spans="1:8">
      <c r="A20" s="587" t="s">
        <v>21</v>
      </c>
      <c r="B20" s="289">
        <v>0.43</v>
      </c>
      <c r="C20" s="570">
        <v>100</v>
      </c>
      <c r="H20" s="591"/>
    </row>
    <row r="21" s="548" customFormat="1" ht="23.25" customHeight="1" spans="1:8">
      <c r="A21" s="587" t="s">
        <v>22</v>
      </c>
      <c r="B21" s="289">
        <v>0</v>
      </c>
      <c r="C21" s="570">
        <v>0</v>
      </c>
      <c r="H21" s="591"/>
    </row>
    <row r="22" s="548" customFormat="1" ht="23.25" customHeight="1" spans="1:8">
      <c r="A22" s="571" t="s">
        <v>23</v>
      </c>
      <c r="B22" s="586">
        <v>24.25</v>
      </c>
      <c r="C22" s="567">
        <v>16.87</v>
      </c>
      <c r="H22" s="591"/>
    </row>
    <row r="23" s="548" customFormat="1" ht="23.25" customHeight="1" spans="1:8">
      <c r="A23" s="564" t="s">
        <v>24</v>
      </c>
      <c r="B23" s="586">
        <v>0</v>
      </c>
      <c r="C23" s="567"/>
      <c r="E23" s="551"/>
      <c r="F23" s="551"/>
      <c r="G23" s="551"/>
      <c r="H23" s="591"/>
    </row>
    <row r="24" s="548" customFormat="1" ht="23.25" customHeight="1" spans="1:8">
      <c r="A24" s="588" t="s">
        <v>25</v>
      </c>
      <c r="B24" s="289">
        <v>0</v>
      </c>
      <c r="C24" s="567"/>
      <c r="E24" s="551"/>
      <c r="F24" s="551"/>
      <c r="G24" s="551"/>
      <c r="H24" s="591"/>
    </row>
    <row r="25" s="548" customFormat="1" customHeight="1" spans="1:8">
      <c r="A25" s="571" t="s">
        <v>26</v>
      </c>
      <c r="B25" s="586">
        <v>0</v>
      </c>
      <c r="C25" s="567"/>
      <c r="E25" s="551"/>
      <c r="F25" s="551"/>
      <c r="G25" s="551"/>
      <c r="H25" s="591"/>
    </row>
    <row r="26" ht="20.25" customHeight="1" spans="1:3">
      <c r="A26" s="589" t="s">
        <v>27</v>
      </c>
      <c r="B26" s="590"/>
      <c r="C26" s="590"/>
    </row>
  </sheetData>
  <mergeCells count="2">
    <mergeCell ref="A2:C2"/>
    <mergeCell ref="A26:C26"/>
  </mergeCells>
  <printOptions horizontalCentered="1"/>
  <pageMargins left="0.236111111111111" right="0.236111111111111" top="1.10208333333333" bottom="0.314583333333333" header="0.314583333333333" footer="0.314583333333333"/>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9" workbookViewId="0">
      <selection activeCell="E11" sqref="E11"/>
    </sheetView>
  </sheetViews>
  <sheetFormatPr defaultColWidth="9" defaultRowHeight="14.25" outlineLevelCol="3"/>
  <cols>
    <col min="1" max="4" width="22" customWidth="1"/>
    <col min="5" max="5" width="28.875" customWidth="1"/>
  </cols>
  <sheetData>
    <row r="1" ht="75.75" customHeight="1" spans="1:4">
      <c r="A1" s="335" t="s">
        <v>773</v>
      </c>
      <c r="B1" s="45"/>
      <c r="C1" s="45"/>
      <c r="D1" s="45"/>
    </row>
    <row r="2" ht="13.5" customHeight="1" spans="1:4">
      <c r="A2" s="409" t="s">
        <v>774</v>
      </c>
      <c r="B2" s="410"/>
      <c r="C2" s="410"/>
      <c r="D2" s="410"/>
    </row>
    <row r="3" ht="13.5" customHeight="1" spans="1:4">
      <c r="A3" s="410"/>
      <c r="B3" s="410"/>
      <c r="C3" s="410"/>
      <c r="D3" s="410"/>
    </row>
    <row r="4" ht="13.5" customHeight="1" spans="1:4">
      <c r="A4" s="410"/>
      <c r="B4" s="410"/>
      <c r="C4" s="410"/>
      <c r="D4" s="410"/>
    </row>
    <row r="5" ht="13.5" customHeight="1" spans="1:4">
      <c r="A5" s="410"/>
      <c r="B5" s="410"/>
      <c r="C5" s="410"/>
      <c r="D5" s="410"/>
    </row>
    <row r="6" ht="13.5" customHeight="1" spans="1:4">
      <c r="A6" s="410"/>
      <c r="B6" s="410"/>
      <c r="C6" s="410"/>
      <c r="D6" s="410"/>
    </row>
    <row r="7" ht="13.5" customHeight="1" spans="1:4">
      <c r="A7" s="410"/>
      <c r="B7" s="410"/>
      <c r="C7" s="410"/>
      <c r="D7" s="410"/>
    </row>
    <row r="8" ht="13.5" customHeight="1" spans="1:4">
      <c r="A8" s="410"/>
      <c r="B8" s="410"/>
      <c r="C8" s="410"/>
      <c r="D8" s="410"/>
    </row>
    <row r="9" ht="13.5" customHeight="1" spans="1:4">
      <c r="A9" s="410"/>
      <c r="B9" s="410"/>
      <c r="C9" s="410"/>
      <c r="D9" s="410"/>
    </row>
    <row r="10" ht="13.5" customHeight="1" spans="1:4">
      <c r="A10" s="410"/>
      <c r="B10" s="410"/>
      <c r="C10" s="410"/>
      <c r="D10" s="410"/>
    </row>
    <row r="11" ht="13.5" customHeight="1" spans="1:4">
      <c r="A11" s="410"/>
      <c r="B11" s="410"/>
      <c r="C11" s="410"/>
      <c r="D11" s="410"/>
    </row>
    <row r="12" ht="13.5" customHeight="1" spans="1:4">
      <c r="A12" s="410"/>
      <c r="B12" s="410"/>
      <c r="C12" s="410"/>
      <c r="D12" s="410"/>
    </row>
    <row r="13" ht="13.5" customHeight="1" spans="1:4">
      <c r="A13" s="410"/>
      <c r="B13" s="410"/>
      <c r="C13" s="410"/>
      <c r="D13" s="410"/>
    </row>
    <row r="14" ht="13.5" customHeight="1" spans="1:4">
      <c r="A14" s="410"/>
      <c r="B14" s="410"/>
      <c r="C14" s="410"/>
      <c r="D14" s="410"/>
    </row>
    <row r="15" ht="13.5" customHeight="1" spans="1:4">
      <c r="A15" s="410"/>
      <c r="B15" s="410"/>
      <c r="C15" s="410"/>
      <c r="D15" s="410"/>
    </row>
    <row r="16" ht="13.5" customHeight="1" spans="1:4">
      <c r="A16" s="410"/>
      <c r="B16" s="410"/>
      <c r="C16" s="410"/>
      <c r="D16" s="410"/>
    </row>
    <row r="17" ht="13.5" customHeight="1" spans="1:4">
      <c r="A17" s="410"/>
      <c r="B17" s="410"/>
      <c r="C17" s="410"/>
      <c r="D17" s="410"/>
    </row>
    <row r="18" ht="13.5" customHeight="1" spans="1:4">
      <c r="A18" s="410"/>
      <c r="B18" s="410"/>
      <c r="C18" s="410"/>
      <c r="D18" s="410"/>
    </row>
    <row r="19" ht="13.5" customHeight="1" spans="1:4">
      <c r="A19" s="410"/>
      <c r="B19" s="410"/>
      <c r="C19" s="410"/>
      <c r="D19" s="410"/>
    </row>
    <row r="20" ht="13.5" customHeight="1" spans="1:4">
      <c r="A20" s="410"/>
      <c r="B20" s="410"/>
      <c r="C20" s="410"/>
      <c r="D20" s="410"/>
    </row>
    <row r="21" ht="13.5" customHeight="1" spans="1:4">
      <c r="A21" s="410"/>
      <c r="B21" s="410"/>
      <c r="C21" s="410"/>
      <c r="D21" s="410"/>
    </row>
    <row r="22" ht="13.5" customHeight="1" spans="1:4">
      <c r="A22" s="410"/>
      <c r="B22" s="410"/>
      <c r="C22" s="410"/>
      <c r="D22" s="410"/>
    </row>
    <row r="23" ht="13.5" customHeight="1" spans="1:4">
      <c r="A23" s="410"/>
      <c r="B23" s="410"/>
      <c r="C23" s="410"/>
      <c r="D23" s="410"/>
    </row>
    <row r="24" ht="13.5" customHeight="1" spans="1:4">
      <c r="A24" s="410"/>
      <c r="B24" s="410"/>
      <c r="C24" s="410"/>
      <c r="D24" s="410"/>
    </row>
    <row r="25" ht="13.5" customHeight="1" spans="1:4">
      <c r="A25" s="410"/>
      <c r="B25" s="410"/>
      <c r="C25" s="410"/>
      <c r="D25" s="410"/>
    </row>
    <row r="26" ht="13.5" customHeight="1" spans="1:4">
      <c r="A26" s="410"/>
      <c r="B26" s="410"/>
      <c r="C26" s="410"/>
      <c r="D26" s="410"/>
    </row>
    <row r="27" ht="89.25" customHeight="1" spans="1:4">
      <c r="A27" s="410"/>
      <c r="B27" s="410"/>
      <c r="C27" s="410"/>
      <c r="D27" s="410"/>
    </row>
    <row r="28" hidden="1" customHeight="1" spans="1:4">
      <c r="A28" s="410"/>
      <c r="B28" s="410"/>
      <c r="C28" s="410"/>
      <c r="D28" s="410"/>
    </row>
    <row r="29" hidden="1" customHeight="1" spans="1:4">
      <c r="A29" s="410"/>
      <c r="B29" s="410"/>
      <c r="C29" s="410"/>
      <c r="D29" s="410"/>
    </row>
    <row r="30" hidden="1" customHeight="1" spans="1:4">
      <c r="A30" s="410"/>
      <c r="B30" s="410"/>
      <c r="C30" s="410"/>
      <c r="D30" s="410"/>
    </row>
    <row r="31" hidden="1" customHeight="1" spans="1:4">
      <c r="A31" s="410"/>
      <c r="B31" s="410"/>
      <c r="C31" s="410"/>
      <c r="D31" s="410"/>
    </row>
    <row r="32" hidden="1" customHeight="1" spans="1:4">
      <c r="A32" s="410"/>
      <c r="B32" s="410"/>
      <c r="C32" s="410"/>
      <c r="D32" s="410"/>
    </row>
    <row r="33" hidden="1" customHeight="1" spans="1:4">
      <c r="A33" s="410"/>
      <c r="B33" s="410"/>
      <c r="C33" s="410"/>
      <c r="D33" s="410"/>
    </row>
    <row r="34" hidden="1" customHeight="1" spans="1:4">
      <c r="A34" s="410"/>
      <c r="B34" s="410"/>
      <c r="C34" s="410"/>
      <c r="D34" s="410"/>
    </row>
    <row r="35" ht="18.75" customHeight="1" spans="1:4">
      <c r="A35" s="410"/>
      <c r="B35" s="410"/>
      <c r="C35" s="410"/>
      <c r="D35" s="410"/>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4"/>
  <sheetViews>
    <sheetView zoomScale="115" zoomScaleNormal="115" topLeftCell="A4" workbookViewId="0">
      <selection activeCell="B28" sqref="B28"/>
    </sheetView>
  </sheetViews>
  <sheetFormatPr defaultColWidth="9" defaultRowHeight="15.75" outlineLevelCol="2"/>
  <cols>
    <col min="1" max="1" width="38.875" style="392" customWidth="1"/>
    <col min="2" max="2" width="29.75" style="393" customWidth="1"/>
    <col min="3" max="3" width="11.625" style="394" customWidth="1"/>
    <col min="4" max="16384" width="9" style="394"/>
  </cols>
  <sheetData>
    <row r="1" ht="18" customHeight="1" spans="1:2">
      <c r="A1" s="395" t="s">
        <v>775</v>
      </c>
      <c r="B1" s="395"/>
    </row>
    <row r="2" ht="24" spans="1:2">
      <c r="A2" s="396" t="s">
        <v>776</v>
      </c>
      <c r="B2" s="397"/>
    </row>
    <row r="3" ht="20.25" customHeight="1" spans="1:2">
      <c r="A3" s="398"/>
      <c r="B3" s="399" t="s">
        <v>2</v>
      </c>
    </row>
    <row r="4" ht="20.1" customHeight="1" spans="1:2">
      <c r="A4" s="400" t="s">
        <v>147</v>
      </c>
      <c r="B4" s="401" t="s">
        <v>4</v>
      </c>
    </row>
    <row r="5" ht="20.1" customHeight="1" spans="1:2">
      <c r="A5" s="402" t="s">
        <v>70</v>
      </c>
      <c r="B5" s="263">
        <f>B12+B55</f>
        <v>657.74</v>
      </c>
    </row>
    <row r="6" s="391" customFormat="1" ht="17.45" customHeight="1" spans="1:2">
      <c r="A6" s="403" t="s">
        <v>777</v>
      </c>
      <c r="B6" s="263"/>
    </row>
    <row r="7" ht="17.45" hidden="1" customHeight="1" spans="1:2">
      <c r="A7" s="404" t="s">
        <v>778</v>
      </c>
      <c r="B7" s="405"/>
    </row>
    <row r="8" ht="17.45" hidden="1" customHeight="1" spans="1:2">
      <c r="A8" s="404" t="s">
        <v>779</v>
      </c>
      <c r="B8" s="405"/>
    </row>
    <row r="9" s="391" customFormat="1" ht="17.45" customHeight="1" spans="1:3">
      <c r="A9" s="403" t="s">
        <v>780</v>
      </c>
      <c r="B9" s="263"/>
      <c r="C9" s="406"/>
    </row>
    <row r="10" ht="17.45" hidden="1" customHeight="1" spans="1:3">
      <c r="A10" s="404" t="s">
        <v>781</v>
      </c>
      <c r="B10" s="405"/>
      <c r="C10" s="407"/>
    </row>
    <row r="11" ht="17.45" hidden="1" customHeight="1" spans="1:2">
      <c r="A11" s="404" t="s">
        <v>782</v>
      </c>
      <c r="B11" s="405"/>
    </row>
    <row r="12" s="391" customFormat="1" ht="17.45" customHeight="1" spans="1:2">
      <c r="A12" s="403" t="s">
        <v>783</v>
      </c>
      <c r="B12" s="263">
        <f>B15+B18</f>
        <v>619.2</v>
      </c>
    </row>
    <row r="13" ht="17.45" hidden="1" customHeight="1" spans="1:2">
      <c r="A13" s="404" t="s">
        <v>784</v>
      </c>
      <c r="B13" s="405"/>
    </row>
    <row r="14" ht="17.45" hidden="1" customHeight="1" spans="1:2">
      <c r="A14" s="404" t="s">
        <v>785</v>
      </c>
      <c r="B14" s="405"/>
    </row>
    <row r="15" ht="17.45" customHeight="1" spans="1:2">
      <c r="A15" s="404" t="s">
        <v>786</v>
      </c>
      <c r="B15" s="405">
        <v>176.57</v>
      </c>
    </row>
    <row r="16" ht="17.45" hidden="1" customHeight="1" spans="1:2">
      <c r="A16" s="404" t="s">
        <v>787</v>
      </c>
      <c r="B16" s="405"/>
    </row>
    <row r="17" ht="17.45" hidden="1" customHeight="1" spans="1:2">
      <c r="A17" s="404" t="s">
        <v>788</v>
      </c>
      <c r="B17" s="405"/>
    </row>
    <row r="18" ht="17.45" customHeight="1" spans="1:2">
      <c r="A18" s="404" t="s">
        <v>789</v>
      </c>
      <c r="B18" s="405">
        <v>442.63</v>
      </c>
    </row>
    <row r="19" ht="17.45" hidden="1" customHeight="1" spans="1:2">
      <c r="A19" s="404" t="s">
        <v>790</v>
      </c>
      <c r="B19" s="405"/>
    </row>
    <row r="20" ht="17.45" hidden="1" customHeight="1" spans="1:2">
      <c r="A20" s="404" t="s">
        <v>791</v>
      </c>
      <c r="B20" s="405"/>
    </row>
    <row r="21" ht="17.45" hidden="1" customHeight="1" spans="1:2">
      <c r="A21" s="404" t="s">
        <v>792</v>
      </c>
      <c r="B21" s="405"/>
    </row>
    <row r="22" ht="17.45" hidden="1" customHeight="1" spans="1:2">
      <c r="A22" s="404" t="s">
        <v>793</v>
      </c>
      <c r="B22" s="405"/>
    </row>
    <row r="23" ht="17.45" hidden="1" customHeight="1" spans="1:2">
      <c r="A23" s="404" t="s">
        <v>794</v>
      </c>
      <c r="B23" s="405"/>
    </row>
    <row r="24" ht="17.45" hidden="1" customHeight="1" spans="1:2">
      <c r="A24" s="404" t="s">
        <v>795</v>
      </c>
      <c r="B24" s="405"/>
    </row>
    <row r="25" ht="17.45" hidden="1" customHeight="1" spans="1:2">
      <c r="A25" s="404" t="s">
        <v>796</v>
      </c>
      <c r="B25" s="405"/>
    </row>
    <row r="26" ht="17.45" hidden="1" customHeight="1" spans="1:2">
      <c r="A26" s="404" t="s">
        <v>797</v>
      </c>
      <c r="B26" s="405"/>
    </row>
    <row r="27" ht="17.45" hidden="1" customHeight="1" spans="1:2">
      <c r="A27" s="404" t="s">
        <v>798</v>
      </c>
      <c r="B27" s="405"/>
    </row>
    <row r="28" s="391" customFormat="1" ht="17.45" customHeight="1" spans="1:2">
      <c r="A28" s="403" t="s">
        <v>799</v>
      </c>
      <c r="B28" s="263"/>
    </row>
    <row r="29" ht="17.45" hidden="1" customHeight="1" spans="1:2">
      <c r="A29" s="404" t="s">
        <v>800</v>
      </c>
      <c r="B29" s="405"/>
    </row>
    <row r="30" ht="17.45" hidden="1" customHeight="1" spans="1:2">
      <c r="A30" s="404" t="s">
        <v>801</v>
      </c>
      <c r="B30" s="405"/>
    </row>
    <row r="31" ht="17.45" hidden="1" customHeight="1" spans="1:2">
      <c r="A31" s="404" t="s">
        <v>802</v>
      </c>
      <c r="B31" s="405"/>
    </row>
    <row r="32" ht="17.45" hidden="1" customHeight="1" spans="1:2">
      <c r="A32" s="404" t="s">
        <v>803</v>
      </c>
      <c r="B32" s="405"/>
    </row>
    <row r="33" ht="17.45" hidden="1" customHeight="1" spans="1:2">
      <c r="A33" s="404" t="s">
        <v>804</v>
      </c>
      <c r="B33" s="405"/>
    </row>
    <row r="34" ht="17.45" hidden="1" customHeight="1" spans="1:2">
      <c r="A34" s="404" t="s">
        <v>805</v>
      </c>
      <c r="B34" s="405"/>
    </row>
    <row r="35" s="391" customFormat="1" ht="17.45" customHeight="1" spans="1:2">
      <c r="A35" s="403" t="s">
        <v>806</v>
      </c>
      <c r="B35" s="263"/>
    </row>
    <row r="36" ht="17.45" hidden="1" customHeight="1" spans="1:2">
      <c r="A36" s="404" t="s">
        <v>807</v>
      </c>
      <c r="B36" s="405"/>
    </row>
    <row r="37" ht="17.45" hidden="1" customHeight="1" spans="1:2">
      <c r="A37" s="404" t="s">
        <v>808</v>
      </c>
      <c r="B37" s="405"/>
    </row>
    <row r="38" ht="17.45" hidden="1" customHeight="1" spans="1:2">
      <c r="A38" s="404" t="s">
        <v>809</v>
      </c>
      <c r="B38" s="405"/>
    </row>
    <row r="39" ht="17.45" hidden="1" customHeight="1" spans="1:2">
      <c r="A39" s="404" t="s">
        <v>810</v>
      </c>
      <c r="B39" s="405"/>
    </row>
    <row r="40" ht="17.45" hidden="1" customHeight="1" spans="1:2">
      <c r="A40" s="404" t="s">
        <v>811</v>
      </c>
      <c r="B40" s="405"/>
    </row>
    <row r="41" ht="17.45" hidden="1" customHeight="1" spans="1:2">
      <c r="A41" s="404" t="s">
        <v>812</v>
      </c>
      <c r="B41" s="405"/>
    </row>
    <row r="42" ht="17.45" hidden="1" customHeight="1" spans="1:2">
      <c r="A42" s="404" t="s">
        <v>813</v>
      </c>
      <c r="B42" s="405"/>
    </row>
    <row r="43" ht="17.45" hidden="1" customHeight="1" spans="1:2">
      <c r="A43" s="404" t="s">
        <v>814</v>
      </c>
      <c r="B43" s="405"/>
    </row>
    <row r="44" ht="17.45" hidden="1" customHeight="1" spans="1:2">
      <c r="A44" s="404" t="s">
        <v>815</v>
      </c>
      <c r="B44" s="405"/>
    </row>
    <row r="45" ht="17.45" hidden="1" customHeight="1" spans="1:2">
      <c r="A45" s="404" t="s">
        <v>816</v>
      </c>
      <c r="B45" s="405"/>
    </row>
    <row r="46" ht="17.45" hidden="1" customHeight="1" spans="1:2">
      <c r="A46" s="404" t="s">
        <v>817</v>
      </c>
      <c r="B46" s="405"/>
    </row>
    <row r="47" s="391" customFormat="1" ht="17.45" customHeight="1" spans="1:2">
      <c r="A47" s="403" t="s">
        <v>818</v>
      </c>
      <c r="B47" s="263"/>
    </row>
    <row r="48" ht="17.45" hidden="1" customHeight="1" spans="1:2">
      <c r="A48" s="404" t="s">
        <v>819</v>
      </c>
      <c r="B48" s="405"/>
    </row>
    <row r="49" ht="17.45" hidden="1" customHeight="1" spans="1:2">
      <c r="A49" s="404" t="s">
        <v>820</v>
      </c>
      <c r="B49" s="405"/>
    </row>
    <row r="50" ht="17.45" hidden="1" customHeight="1" spans="1:2">
      <c r="A50" s="404" t="s">
        <v>821</v>
      </c>
      <c r="B50" s="405"/>
    </row>
    <row r="51" ht="17.45" hidden="1" customHeight="1" spans="1:2">
      <c r="A51" s="404" t="s">
        <v>822</v>
      </c>
      <c r="B51" s="405"/>
    </row>
    <row r="52" s="391" customFormat="1" ht="17.45" customHeight="1" spans="1:2">
      <c r="A52" s="403" t="s">
        <v>823</v>
      </c>
      <c r="B52" s="263"/>
    </row>
    <row r="53" ht="17.45" hidden="1" customHeight="1" spans="1:2">
      <c r="A53" s="404" t="s">
        <v>824</v>
      </c>
      <c r="B53" s="405"/>
    </row>
    <row r="54" ht="17.45" hidden="1" customHeight="1" spans="1:2">
      <c r="A54" s="404" t="s">
        <v>825</v>
      </c>
      <c r="B54" s="405"/>
    </row>
    <row r="55" s="391" customFormat="1" ht="17.45" customHeight="1" spans="1:2">
      <c r="A55" s="403" t="s">
        <v>826</v>
      </c>
      <c r="B55" s="263">
        <f>B63</f>
        <v>38.54</v>
      </c>
    </row>
    <row r="56" ht="17.45" hidden="1" customHeight="1" spans="1:2">
      <c r="A56" s="404" t="s">
        <v>827</v>
      </c>
      <c r="B56" s="405"/>
    </row>
    <row r="57" ht="17.45" hidden="1" customHeight="1" spans="1:2">
      <c r="A57" s="404" t="s">
        <v>828</v>
      </c>
      <c r="B57" s="405"/>
    </row>
    <row r="58" ht="17.45" hidden="1" customHeight="1" spans="1:2">
      <c r="A58" s="404" t="s">
        <v>829</v>
      </c>
      <c r="B58" s="405"/>
    </row>
    <row r="59" ht="17.45" hidden="1" customHeight="1" spans="1:2">
      <c r="A59" s="404" t="s">
        <v>830</v>
      </c>
      <c r="B59" s="405"/>
    </row>
    <row r="60" ht="17.45" hidden="1" customHeight="1" spans="1:2">
      <c r="A60" s="404" t="s">
        <v>831</v>
      </c>
      <c r="B60" s="405"/>
    </row>
    <row r="61" ht="17.45" hidden="1" customHeight="1" spans="1:2">
      <c r="A61" s="404" t="s">
        <v>832</v>
      </c>
      <c r="B61" s="405"/>
    </row>
    <row r="62" ht="17.45" hidden="1" customHeight="1" spans="1:2">
      <c r="A62" s="404" t="s">
        <v>833</v>
      </c>
      <c r="B62" s="405"/>
    </row>
    <row r="63" ht="17.45" customHeight="1" spans="1:2">
      <c r="A63" s="404" t="s">
        <v>834</v>
      </c>
      <c r="B63" s="405">
        <v>38.54</v>
      </c>
    </row>
    <row r="71" spans="1:2">
      <c r="A71" s="394"/>
      <c r="B71" s="408"/>
    </row>
    <row r="72" spans="1:2">
      <c r="A72" s="394"/>
      <c r="B72" s="408"/>
    </row>
    <row r="73" spans="1:2">
      <c r="A73" s="394"/>
      <c r="B73" s="408"/>
    </row>
    <row r="74" spans="1:2">
      <c r="A74" s="394"/>
      <c r="B74" s="408"/>
    </row>
  </sheetData>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2"/>
  <sheetViews>
    <sheetView showZeros="0" zoomScale="115" zoomScaleNormal="115" topLeftCell="A13" workbookViewId="0">
      <selection activeCell="B13" sqref="B13"/>
    </sheetView>
  </sheetViews>
  <sheetFormatPr defaultColWidth="9" defaultRowHeight="20.1" customHeight="1" outlineLevelCol="4"/>
  <cols>
    <col min="1" max="1" width="39" style="113" customWidth="1"/>
    <col min="2" max="2" width="11.875" style="155" customWidth="1"/>
    <col min="3" max="3" width="41.875" style="115" customWidth="1"/>
    <col min="4" max="4" width="11.875" style="377" customWidth="1"/>
    <col min="5" max="5" width="13" style="117" customWidth="1"/>
    <col min="6" max="16384" width="9" style="117"/>
  </cols>
  <sheetData>
    <row r="1" customHeight="1" spans="1:4">
      <c r="A1" s="4" t="s">
        <v>835</v>
      </c>
      <c r="B1" s="157"/>
      <c r="C1" s="4"/>
      <c r="D1" s="157"/>
    </row>
    <row r="2" ht="29.25" customHeight="1" spans="1:4">
      <c r="A2" s="119" t="s">
        <v>836</v>
      </c>
      <c r="B2" s="158"/>
      <c r="C2" s="119"/>
      <c r="D2" s="158"/>
    </row>
    <row r="3" ht="11.25" customHeight="1" spans="1:4">
      <c r="A3" s="378"/>
      <c r="B3" s="379"/>
      <c r="C3" s="378"/>
      <c r="D3" s="380"/>
    </row>
    <row r="4" customHeight="1" spans="1:4">
      <c r="A4" s="121"/>
      <c r="B4" s="381"/>
      <c r="C4" s="121"/>
      <c r="D4" s="382" t="s">
        <v>2</v>
      </c>
    </row>
    <row r="5" ht="24" customHeight="1" spans="1:4">
      <c r="A5" s="162" t="s">
        <v>837</v>
      </c>
      <c r="B5" s="383" t="s">
        <v>4</v>
      </c>
      <c r="C5" s="162" t="s">
        <v>147</v>
      </c>
      <c r="D5" s="384" t="s">
        <v>4</v>
      </c>
    </row>
    <row r="6" ht="24" customHeight="1" spans="1:5">
      <c r="A6" s="385" t="s">
        <v>619</v>
      </c>
      <c r="B6" s="386">
        <f>SUM(B7:B16)</f>
        <v>145.9</v>
      </c>
      <c r="C6" s="385" t="s">
        <v>620</v>
      </c>
      <c r="D6" s="91"/>
      <c r="E6" s="140"/>
    </row>
    <row r="7" ht="24" customHeight="1" spans="1:5">
      <c r="A7" s="94" t="s">
        <v>838</v>
      </c>
      <c r="B7" s="165"/>
      <c r="C7" s="132" t="s">
        <v>839</v>
      </c>
      <c r="D7" s="387"/>
      <c r="E7" s="140"/>
    </row>
    <row r="8" ht="21" customHeight="1" spans="1:4">
      <c r="A8" s="94" t="s">
        <v>840</v>
      </c>
      <c r="B8" s="165"/>
      <c r="C8" s="132" t="s">
        <v>841</v>
      </c>
      <c r="D8" s="95"/>
    </row>
    <row r="9" ht="21" customHeight="1" spans="1:4">
      <c r="A9" s="388" t="s">
        <v>842</v>
      </c>
      <c r="B9" s="165">
        <v>107.36</v>
      </c>
      <c r="C9" s="132" t="s">
        <v>843</v>
      </c>
      <c r="D9" s="95"/>
    </row>
    <row r="10" ht="21" customHeight="1" spans="1:4">
      <c r="A10" s="94" t="s">
        <v>844</v>
      </c>
      <c r="B10" s="165"/>
      <c r="C10" s="132" t="s">
        <v>845</v>
      </c>
      <c r="D10" s="95"/>
    </row>
    <row r="11" ht="21" customHeight="1" spans="1:4">
      <c r="A11" s="94" t="s">
        <v>846</v>
      </c>
      <c r="B11" s="165"/>
      <c r="C11" s="132" t="s">
        <v>847</v>
      </c>
      <c r="D11" s="95"/>
    </row>
    <row r="12" ht="21" customHeight="1" spans="1:4">
      <c r="A12" s="94" t="s">
        <v>848</v>
      </c>
      <c r="B12" s="165"/>
      <c r="C12" s="132" t="s">
        <v>849</v>
      </c>
      <c r="D12" s="95"/>
    </row>
    <row r="13" ht="21" customHeight="1" spans="1:4">
      <c r="A13" s="94" t="s">
        <v>850</v>
      </c>
      <c r="B13" s="165"/>
      <c r="C13" s="132" t="s">
        <v>851</v>
      </c>
      <c r="D13" s="95"/>
    </row>
    <row r="14" ht="21" customHeight="1" spans="1:4">
      <c r="A14" s="94" t="s">
        <v>852</v>
      </c>
      <c r="B14" s="165"/>
      <c r="C14" s="132" t="s">
        <v>853</v>
      </c>
      <c r="D14" s="95"/>
    </row>
    <row r="15" ht="21" customHeight="1" spans="1:4">
      <c r="A15" s="94" t="s">
        <v>854</v>
      </c>
      <c r="B15" s="165"/>
      <c r="C15" s="132" t="s">
        <v>855</v>
      </c>
      <c r="D15" s="95"/>
    </row>
    <row r="16" ht="21" customHeight="1" spans="1:4">
      <c r="A16" s="389" t="s">
        <v>856</v>
      </c>
      <c r="B16" s="165">
        <v>38.54</v>
      </c>
      <c r="C16" s="132" t="s">
        <v>857</v>
      </c>
      <c r="D16" s="95"/>
    </row>
    <row r="17" ht="21" customHeight="1" spans="1:4">
      <c r="A17" s="94"/>
      <c r="B17" s="165"/>
      <c r="C17" s="132" t="s">
        <v>858</v>
      </c>
      <c r="D17" s="95"/>
    </row>
    <row r="18" ht="21" customHeight="1" spans="1:4">
      <c r="A18" s="94"/>
      <c r="B18" s="165"/>
      <c r="C18" s="132" t="s">
        <v>859</v>
      </c>
      <c r="D18" s="95"/>
    </row>
    <row r="19" ht="21" customHeight="1" spans="1:4">
      <c r="A19" s="94"/>
      <c r="B19" s="165"/>
      <c r="C19" s="132" t="s">
        <v>860</v>
      </c>
      <c r="D19" s="95"/>
    </row>
    <row r="20" ht="21" customHeight="1" spans="1:4">
      <c r="A20" s="94"/>
      <c r="B20" s="165"/>
      <c r="C20" s="132" t="s">
        <v>861</v>
      </c>
      <c r="D20" s="95"/>
    </row>
    <row r="21" ht="21" customHeight="1" spans="1:4">
      <c r="A21" s="152"/>
      <c r="B21" s="390"/>
      <c r="C21" s="132" t="s">
        <v>862</v>
      </c>
      <c r="D21" s="95"/>
    </row>
    <row r="22" ht="21" customHeight="1" spans="1:4">
      <c r="A22" s="137"/>
      <c r="B22" s="390"/>
      <c r="C22" s="132" t="s">
        <v>863</v>
      </c>
      <c r="D22" s="95"/>
    </row>
  </sheetData>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topLeftCell="A2" workbookViewId="0">
      <selection activeCell="A23" sqref="A23:N23"/>
    </sheetView>
  </sheetViews>
  <sheetFormatPr defaultColWidth="12.75" defaultRowHeight="14.25"/>
  <cols>
    <col min="1" max="1" width="33" style="337" customWidth="1"/>
    <col min="2" max="5" width="8.625" style="338" customWidth="1"/>
    <col min="6" max="7" width="8.625" style="339" customWidth="1"/>
    <col min="8" max="8" width="37.375" style="80" customWidth="1"/>
    <col min="9" max="13" width="8.625" style="340" customWidth="1"/>
    <col min="14" max="14" width="8.625" style="337" customWidth="1"/>
    <col min="15" max="260" width="9" style="337" customWidth="1"/>
    <col min="261" max="261" width="29.625" style="337" customWidth="1"/>
    <col min="262" max="262" width="12.75" style="337"/>
    <col min="263" max="263" width="29.75" style="337" customWidth="1"/>
    <col min="264" max="264" width="17" style="337" customWidth="1"/>
    <col min="265" max="265" width="37" style="337" customWidth="1"/>
    <col min="266" max="266" width="17.375" style="337" customWidth="1"/>
    <col min="267" max="516" width="9" style="337" customWidth="1"/>
    <col min="517" max="517" width="29.625" style="337" customWidth="1"/>
    <col min="518" max="518" width="12.75" style="337"/>
    <col min="519" max="519" width="29.75" style="337" customWidth="1"/>
    <col min="520" max="520" width="17" style="337" customWidth="1"/>
    <col min="521" max="521" width="37" style="337" customWidth="1"/>
    <col min="522" max="522" width="17.375" style="337" customWidth="1"/>
    <col min="523" max="772" width="9" style="337" customWidth="1"/>
    <col min="773" max="773" width="29.625" style="337" customWidth="1"/>
    <col min="774" max="774" width="12.75" style="337"/>
    <col min="775" max="775" width="29.75" style="337" customWidth="1"/>
    <col min="776" max="776" width="17" style="337" customWidth="1"/>
    <col min="777" max="777" width="37" style="337" customWidth="1"/>
    <col min="778" max="778" width="17.375" style="337" customWidth="1"/>
    <col min="779" max="1028" width="9" style="337" customWidth="1"/>
    <col min="1029" max="1029" width="29.625" style="337" customWidth="1"/>
    <col min="1030" max="1030" width="12.75" style="337"/>
    <col min="1031" max="1031" width="29.75" style="337" customWidth="1"/>
    <col min="1032" max="1032" width="17" style="337" customWidth="1"/>
    <col min="1033" max="1033" width="37" style="337" customWidth="1"/>
    <col min="1034" max="1034" width="17.375" style="337" customWidth="1"/>
    <col min="1035" max="1284" width="9" style="337" customWidth="1"/>
    <col min="1285" max="1285" width="29.625" style="337" customWidth="1"/>
    <col min="1286" max="1286" width="12.75" style="337"/>
    <col min="1287" max="1287" width="29.75" style="337" customWidth="1"/>
    <col min="1288" max="1288" width="17" style="337" customWidth="1"/>
    <col min="1289" max="1289" width="37" style="337" customWidth="1"/>
    <col min="1290" max="1290" width="17.375" style="337" customWidth="1"/>
    <col min="1291" max="1540" width="9" style="337" customWidth="1"/>
    <col min="1541" max="1541" width="29.625" style="337" customWidth="1"/>
    <col min="1542" max="1542" width="12.75" style="337"/>
    <col min="1543" max="1543" width="29.75" style="337" customWidth="1"/>
    <col min="1544" max="1544" width="17" style="337" customWidth="1"/>
    <col min="1545" max="1545" width="37" style="337" customWidth="1"/>
    <col min="1546" max="1546" width="17.375" style="337" customWidth="1"/>
    <col min="1547" max="1796" width="9" style="337" customWidth="1"/>
    <col min="1797" max="1797" width="29.625" style="337" customWidth="1"/>
    <col min="1798" max="1798" width="12.75" style="337"/>
    <col min="1799" max="1799" width="29.75" style="337" customWidth="1"/>
    <col min="1800" max="1800" width="17" style="337" customWidth="1"/>
    <col min="1801" max="1801" width="37" style="337" customWidth="1"/>
    <col min="1802" max="1802" width="17.375" style="337" customWidth="1"/>
    <col min="1803" max="2052" width="9" style="337" customWidth="1"/>
    <col min="2053" max="2053" width="29.625" style="337" customWidth="1"/>
    <col min="2054" max="2054" width="12.75" style="337"/>
    <col min="2055" max="2055" width="29.75" style="337" customWidth="1"/>
    <col min="2056" max="2056" width="17" style="337" customWidth="1"/>
    <col min="2057" max="2057" width="37" style="337" customWidth="1"/>
    <col min="2058" max="2058" width="17.375" style="337" customWidth="1"/>
    <col min="2059" max="2308" width="9" style="337" customWidth="1"/>
    <col min="2309" max="2309" width="29.625" style="337" customWidth="1"/>
    <col min="2310" max="2310" width="12.75" style="337"/>
    <col min="2311" max="2311" width="29.75" style="337" customWidth="1"/>
    <col min="2312" max="2312" width="17" style="337" customWidth="1"/>
    <col min="2313" max="2313" width="37" style="337" customWidth="1"/>
    <col min="2314" max="2314" width="17.375" style="337" customWidth="1"/>
    <col min="2315" max="2564" width="9" style="337" customWidth="1"/>
    <col min="2565" max="2565" width="29.625" style="337" customWidth="1"/>
    <col min="2566" max="2566" width="12.75" style="337"/>
    <col min="2567" max="2567" width="29.75" style="337" customWidth="1"/>
    <col min="2568" max="2568" width="17" style="337" customWidth="1"/>
    <col min="2569" max="2569" width="37" style="337" customWidth="1"/>
    <col min="2570" max="2570" width="17.375" style="337" customWidth="1"/>
    <col min="2571" max="2820" width="9" style="337" customWidth="1"/>
    <col min="2821" max="2821" width="29.625" style="337" customWidth="1"/>
    <col min="2822" max="2822" width="12.75" style="337"/>
    <col min="2823" max="2823" width="29.75" style="337" customWidth="1"/>
    <col min="2824" max="2824" width="17" style="337" customWidth="1"/>
    <col min="2825" max="2825" width="37" style="337" customWidth="1"/>
    <col min="2826" max="2826" width="17.375" style="337" customWidth="1"/>
    <col min="2827" max="3076" width="9" style="337" customWidth="1"/>
    <col min="3077" max="3077" width="29.625" style="337" customWidth="1"/>
    <col min="3078" max="3078" width="12.75" style="337"/>
    <col min="3079" max="3079" width="29.75" style="337" customWidth="1"/>
    <col min="3080" max="3080" width="17" style="337" customWidth="1"/>
    <col min="3081" max="3081" width="37" style="337" customWidth="1"/>
    <col min="3082" max="3082" width="17.375" style="337" customWidth="1"/>
    <col min="3083" max="3332" width="9" style="337" customWidth="1"/>
    <col min="3333" max="3333" width="29.625" style="337" customWidth="1"/>
    <col min="3334" max="3334" width="12.75" style="337"/>
    <col min="3335" max="3335" width="29.75" style="337" customWidth="1"/>
    <col min="3336" max="3336" width="17" style="337" customWidth="1"/>
    <col min="3337" max="3337" width="37" style="337" customWidth="1"/>
    <col min="3338" max="3338" width="17.375" style="337" customWidth="1"/>
    <col min="3339" max="3588" width="9" style="337" customWidth="1"/>
    <col min="3589" max="3589" width="29.625" style="337" customWidth="1"/>
    <col min="3590" max="3590" width="12.75" style="337"/>
    <col min="3591" max="3591" width="29.75" style="337" customWidth="1"/>
    <col min="3592" max="3592" width="17" style="337" customWidth="1"/>
    <col min="3593" max="3593" width="37" style="337" customWidth="1"/>
    <col min="3594" max="3594" width="17.375" style="337" customWidth="1"/>
    <col min="3595" max="3844" width="9" style="337" customWidth="1"/>
    <col min="3845" max="3845" width="29.625" style="337" customWidth="1"/>
    <col min="3846" max="3846" width="12.75" style="337"/>
    <col min="3847" max="3847" width="29.75" style="337" customWidth="1"/>
    <col min="3848" max="3848" width="17" style="337" customWidth="1"/>
    <col min="3849" max="3849" width="37" style="337" customWidth="1"/>
    <col min="3850" max="3850" width="17.375" style="337" customWidth="1"/>
    <col min="3851" max="4100" width="9" style="337" customWidth="1"/>
    <col min="4101" max="4101" width="29.625" style="337" customWidth="1"/>
    <col min="4102" max="4102" width="12.75" style="337"/>
    <col min="4103" max="4103" width="29.75" style="337" customWidth="1"/>
    <col min="4104" max="4104" width="17" style="337" customWidth="1"/>
    <col min="4105" max="4105" width="37" style="337" customWidth="1"/>
    <col min="4106" max="4106" width="17.375" style="337" customWidth="1"/>
    <col min="4107" max="4356" width="9" style="337" customWidth="1"/>
    <col min="4357" max="4357" width="29.625" style="337" customWidth="1"/>
    <col min="4358" max="4358" width="12.75" style="337"/>
    <col min="4359" max="4359" width="29.75" style="337" customWidth="1"/>
    <col min="4360" max="4360" width="17" style="337" customWidth="1"/>
    <col min="4361" max="4361" width="37" style="337" customWidth="1"/>
    <col min="4362" max="4362" width="17.375" style="337" customWidth="1"/>
    <col min="4363" max="4612" width="9" style="337" customWidth="1"/>
    <col min="4613" max="4613" width="29.625" style="337" customWidth="1"/>
    <col min="4614" max="4614" width="12.75" style="337"/>
    <col min="4615" max="4615" width="29.75" style="337" customWidth="1"/>
    <col min="4616" max="4616" width="17" style="337" customWidth="1"/>
    <col min="4617" max="4617" width="37" style="337" customWidth="1"/>
    <col min="4618" max="4618" width="17.375" style="337" customWidth="1"/>
    <col min="4619" max="4868" width="9" style="337" customWidth="1"/>
    <col min="4869" max="4869" width="29.625" style="337" customWidth="1"/>
    <col min="4870" max="4870" width="12.75" style="337"/>
    <col min="4871" max="4871" width="29.75" style="337" customWidth="1"/>
    <col min="4872" max="4872" width="17" style="337" customWidth="1"/>
    <col min="4873" max="4873" width="37" style="337" customWidth="1"/>
    <col min="4874" max="4874" width="17.375" style="337" customWidth="1"/>
    <col min="4875" max="5124" width="9" style="337" customWidth="1"/>
    <col min="5125" max="5125" width="29.625" style="337" customWidth="1"/>
    <col min="5126" max="5126" width="12.75" style="337"/>
    <col min="5127" max="5127" width="29.75" style="337" customWidth="1"/>
    <col min="5128" max="5128" width="17" style="337" customWidth="1"/>
    <col min="5129" max="5129" width="37" style="337" customWidth="1"/>
    <col min="5130" max="5130" width="17.375" style="337" customWidth="1"/>
    <col min="5131" max="5380" width="9" style="337" customWidth="1"/>
    <col min="5381" max="5381" width="29.625" style="337" customWidth="1"/>
    <col min="5382" max="5382" width="12.75" style="337"/>
    <col min="5383" max="5383" width="29.75" style="337" customWidth="1"/>
    <col min="5384" max="5384" width="17" style="337" customWidth="1"/>
    <col min="5385" max="5385" width="37" style="337" customWidth="1"/>
    <col min="5386" max="5386" width="17.375" style="337" customWidth="1"/>
    <col min="5387" max="5636" width="9" style="337" customWidth="1"/>
    <col min="5637" max="5637" width="29.625" style="337" customWidth="1"/>
    <col min="5638" max="5638" width="12.75" style="337"/>
    <col min="5639" max="5639" width="29.75" style="337" customWidth="1"/>
    <col min="5640" max="5640" width="17" style="337" customWidth="1"/>
    <col min="5641" max="5641" width="37" style="337" customWidth="1"/>
    <col min="5642" max="5642" width="17.375" style="337" customWidth="1"/>
    <col min="5643" max="5892" width="9" style="337" customWidth="1"/>
    <col min="5893" max="5893" width="29.625" style="337" customWidth="1"/>
    <col min="5894" max="5894" width="12.75" style="337"/>
    <col min="5895" max="5895" width="29.75" style="337" customWidth="1"/>
    <col min="5896" max="5896" width="17" style="337" customWidth="1"/>
    <col min="5897" max="5897" width="37" style="337" customWidth="1"/>
    <col min="5898" max="5898" width="17.375" style="337" customWidth="1"/>
    <col min="5899" max="6148" width="9" style="337" customWidth="1"/>
    <col min="6149" max="6149" width="29.625" style="337" customWidth="1"/>
    <col min="6150" max="6150" width="12.75" style="337"/>
    <col min="6151" max="6151" width="29.75" style="337" customWidth="1"/>
    <col min="6152" max="6152" width="17" style="337" customWidth="1"/>
    <col min="6153" max="6153" width="37" style="337" customWidth="1"/>
    <col min="6154" max="6154" width="17.375" style="337" customWidth="1"/>
    <col min="6155" max="6404" width="9" style="337" customWidth="1"/>
    <col min="6405" max="6405" width="29.625" style="337" customWidth="1"/>
    <col min="6406" max="6406" width="12.75" style="337"/>
    <col min="6407" max="6407" width="29.75" style="337" customWidth="1"/>
    <col min="6408" max="6408" width="17" style="337" customWidth="1"/>
    <col min="6409" max="6409" width="37" style="337" customWidth="1"/>
    <col min="6410" max="6410" width="17.375" style="337" customWidth="1"/>
    <col min="6411" max="6660" width="9" style="337" customWidth="1"/>
    <col min="6661" max="6661" width="29.625" style="337" customWidth="1"/>
    <col min="6662" max="6662" width="12.75" style="337"/>
    <col min="6663" max="6663" width="29.75" style="337" customWidth="1"/>
    <col min="6664" max="6664" width="17" style="337" customWidth="1"/>
    <col min="6665" max="6665" width="37" style="337" customWidth="1"/>
    <col min="6666" max="6666" width="17.375" style="337" customWidth="1"/>
    <col min="6667" max="6916" width="9" style="337" customWidth="1"/>
    <col min="6917" max="6917" width="29.625" style="337" customWidth="1"/>
    <col min="6918" max="6918" width="12.75" style="337"/>
    <col min="6919" max="6919" width="29.75" style="337" customWidth="1"/>
    <col min="6920" max="6920" width="17" style="337" customWidth="1"/>
    <col min="6921" max="6921" width="37" style="337" customWidth="1"/>
    <col min="6922" max="6922" width="17.375" style="337" customWidth="1"/>
    <col min="6923" max="7172" width="9" style="337" customWidth="1"/>
    <col min="7173" max="7173" width="29.625" style="337" customWidth="1"/>
    <col min="7174" max="7174" width="12.75" style="337"/>
    <col min="7175" max="7175" width="29.75" style="337" customWidth="1"/>
    <col min="7176" max="7176" width="17" style="337" customWidth="1"/>
    <col min="7177" max="7177" width="37" style="337" customWidth="1"/>
    <col min="7178" max="7178" width="17.375" style="337" customWidth="1"/>
    <col min="7179" max="7428" width="9" style="337" customWidth="1"/>
    <col min="7429" max="7429" width="29.625" style="337" customWidth="1"/>
    <col min="7430" max="7430" width="12.75" style="337"/>
    <col min="7431" max="7431" width="29.75" style="337" customWidth="1"/>
    <col min="7432" max="7432" width="17" style="337" customWidth="1"/>
    <col min="7433" max="7433" width="37" style="337" customWidth="1"/>
    <col min="7434" max="7434" width="17.375" style="337" customWidth="1"/>
    <col min="7435" max="7684" width="9" style="337" customWidth="1"/>
    <col min="7685" max="7685" width="29.625" style="337" customWidth="1"/>
    <col min="7686" max="7686" width="12.75" style="337"/>
    <col min="7687" max="7687" width="29.75" style="337" customWidth="1"/>
    <col min="7688" max="7688" width="17" style="337" customWidth="1"/>
    <col min="7689" max="7689" width="37" style="337" customWidth="1"/>
    <col min="7690" max="7690" width="17.375" style="337" customWidth="1"/>
    <col min="7691" max="7940" width="9" style="337" customWidth="1"/>
    <col min="7941" max="7941" width="29.625" style="337" customWidth="1"/>
    <col min="7942" max="7942" width="12.75" style="337"/>
    <col min="7943" max="7943" width="29.75" style="337" customWidth="1"/>
    <col min="7944" max="7944" width="17" style="337" customWidth="1"/>
    <col min="7945" max="7945" width="37" style="337" customWidth="1"/>
    <col min="7946" max="7946" width="17.375" style="337" customWidth="1"/>
    <col min="7947" max="8196" width="9" style="337" customWidth="1"/>
    <col min="8197" max="8197" width="29.625" style="337" customWidth="1"/>
    <col min="8198" max="8198" width="12.75" style="337"/>
    <col min="8199" max="8199" width="29.75" style="337" customWidth="1"/>
    <col min="8200" max="8200" width="17" style="337" customWidth="1"/>
    <col min="8201" max="8201" width="37" style="337" customWidth="1"/>
    <col min="8202" max="8202" width="17.375" style="337" customWidth="1"/>
    <col min="8203" max="8452" width="9" style="337" customWidth="1"/>
    <col min="8453" max="8453" width="29.625" style="337" customWidth="1"/>
    <col min="8454" max="8454" width="12.75" style="337"/>
    <col min="8455" max="8455" width="29.75" style="337" customWidth="1"/>
    <col min="8456" max="8456" width="17" style="337" customWidth="1"/>
    <col min="8457" max="8457" width="37" style="337" customWidth="1"/>
    <col min="8458" max="8458" width="17.375" style="337" customWidth="1"/>
    <col min="8459" max="8708" width="9" style="337" customWidth="1"/>
    <col min="8709" max="8709" width="29.625" style="337" customWidth="1"/>
    <col min="8710" max="8710" width="12.75" style="337"/>
    <col min="8711" max="8711" width="29.75" style="337" customWidth="1"/>
    <col min="8712" max="8712" width="17" style="337" customWidth="1"/>
    <col min="8713" max="8713" width="37" style="337" customWidth="1"/>
    <col min="8714" max="8714" width="17.375" style="337" customWidth="1"/>
    <col min="8715" max="8964" width="9" style="337" customWidth="1"/>
    <col min="8965" max="8965" width="29.625" style="337" customWidth="1"/>
    <col min="8966" max="8966" width="12.75" style="337"/>
    <col min="8967" max="8967" width="29.75" style="337" customWidth="1"/>
    <col min="8968" max="8968" width="17" style="337" customWidth="1"/>
    <col min="8969" max="8969" width="37" style="337" customWidth="1"/>
    <col min="8970" max="8970" width="17.375" style="337" customWidth="1"/>
    <col min="8971" max="9220" width="9" style="337" customWidth="1"/>
    <col min="9221" max="9221" width="29.625" style="337" customWidth="1"/>
    <col min="9222" max="9222" width="12.75" style="337"/>
    <col min="9223" max="9223" width="29.75" style="337" customWidth="1"/>
    <col min="9224" max="9224" width="17" style="337" customWidth="1"/>
    <col min="9225" max="9225" width="37" style="337" customWidth="1"/>
    <col min="9226" max="9226" width="17.375" style="337" customWidth="1"/>
    <col min="9227" max="9476" width="9" style="337" customWidth="1"/>
    <col min="9477" max="9477" width="29.625" style="337" customWidth="1"/>
    <col min="9478" max="9478" width="12.75" style="337"/>
    <col min="9479" max="9479" width="29.75" style="337" customWidth="1"/>
    <col min="9480" max="9480" width="17" style="337" customWidth="1"/>
    <col min="9481" max="9481" width="37" style="337" customWidth="1"/>
    <col min="9482" max="9482" width="17.375" style="337" customWidth="1"/>
    <col min="9483" max="9732" width="9" style="337" customWidth="1"/>
    <col min="9733" max="9733" width="29.625" style="337" customWidth="1"/>
    <col min="9734" max="9734" width="12.75" style="337"/>
    <col min="9735" max="9735" width="29.75" style="337" customWidth="1"/>
    <col min="9736" max="9736" width="17" style="337" customWidth="1"/>
    <col min="9737" max="9737" width="37" style="337" customWidth="1"/>
    <col min="9738" max="9738" width="17.375" style="337" customWidth="1"/>
    <col min="9739" max="9988" width="9" style="337" customWidth="1"/>
    <col min="9989" max="9989" width="29.625" style="337" customWidth="1"/>
    <col min="9990" max="9990" width="12.75" style="337"/>
    <col min="9991" max="9991" width="29.75" style="337" customWidth="1"/>
    <col min="9992" max="9992" width="17" style="337" customWidth="1"/>
    <col min="9993" max="9993" width="37" style="337" customWidth="1"/>
    <col min="9994" max="9994" width="17.375" style="337" customWidth="1"/>
    <col min="9995" max="10244" width="9" style="337" customWidth="1"/>
    <col min="10245" max="10245" width="29.625" style="337" customWidth="1"/>
    <col min="10246" max="10246" width="12.75" style="337"/>
    <col min="10247" max="10247" width="29.75" style="337" customWidth="1"/>
    <col min="10248" max="10248" width="17" style="337" customWidth="1"/>
    <col min="10249" max="10249" width="37" style="337" customWidth="1"/>
    <col min="10250" max="10250" width="17.375" style="337" customWidth="1"/>
    <col min="10251" max="10500" width="9" style="337" customWidth="1"/>
    <col min="10501" max="10501" width="29.625" style="337" customWidth="1"/>
    <col min="10502" max="10502" width="12.75" style="337"/>
    <col min="10503" max="10503" width="29.75" style="337" customWidth="1"/>
    <col min="10504" max="10504" width="17" style="337" customWidth="1"/>
    <col min="10505" max="10505" width="37" style="337" customWidth="1"/>
    <col min="10506" max="10506" width="17.375" style="337" customWidth="1"/>
    <col min="10507" max="10756" width="9" style="337" customWidth="1"/>
    <col min="10757" max="10757" width="29.625" style="337" customWidth="1"/>
    <col min="10758" max="10758" width="12.75" style="337"/>
    <col min="10759" max="10759" width="29.75" style="337" customWidth="1"/>
    <col min="10760" max="10760" width="17" style="337" customWidth="1"/>
    <col min="10761" max="10761" width="37" style="337" customWidth="1"/>
    <col min="10762" max="10762" width="17.375" style="337" customWidth="1"/>
    <col min="10763" max="11012" width="9" style="337" customWidth="1"/>
    <col min="11013" max="11013" width="29.625" style="337" customWidth="1"/>
    <col min="11014" max="11014" width="12.75" style="337"/>
    <col min="11015" max="11015" width="29.75" style="337" customWidth="1"/>
    <col min="11016" max="11016" width="17" style="337" customWidth="1"/>
    <col min="11017" max="11017" width="37" style="337" customWidth="1"/>
    <col min="11018" max="11018" width="17.375" style="337" customWidth="1"/>
    <col min="11019" max="11268" width="9" style="337" customWidth="1"/>
    <col min="11269" max="11269" width="29.625" style="337" customWidth="1"/>
    <col min="11270" max="11270" width="12.75" style="337"/>
    <col min="11271" max="11271" width="29.75" style="337" customWidth="1"/>
    <col min="11272" max="11272" width="17" style="337" customWidth="1"/>
    <col min="11273" max="11273" width="37" style="337" customWidth="1"/>
    <col min="11274" max="11274" width="17.375" style="337" customWidth="1"/>
    <col min="11275" max="11524" width="9" style="337" customWidth="1"/>
    <col min="11525" max="11525" width="29.625" style="337" customWidth="1"/>
    <col min="11526" max="11526" width="12.75" style="337"/>
    <col min="11527" max="11527" width="29.75" style="337" customWidth="1"/>
    <col min="11528" max="11528" width="17" style="337" customWidth="1"/>
    <col min="11529" max="11529" width="37" style="337" customWidth="1"/>
    <col min="11530" max="11530" width="17.375" style="337" customWidth="1"/>
    <col min="11531" max="11780" width="9" style="337" customWidth="1"/>
    <col min="11781" max="11781" width="29.625" style="337" customWidth="1"/>
    <col min="11782" max="11782" width="12.75" style="337"/>
    <col min="11783" max="11783" width="29.75" style="337" customWidth="1"/>
    <col min="11784" max="11784" width="17" style="337" customWidth="1"/>
    <col min="11785" max="11785" width="37" style="337" customWidth="1"/>
    <col min="11786" max="11786" width="17.375" style="337" customWidth="1"/>
    <col min="11787" max="12036" width="9" style="337" customWidth="1"/>
    <col min="12037" max="12037" width="29.625" style="337" customWidth="1"/>
    <col min="12038" max="12038" width="12.75" style="337"/>
    <col min="12039" max="12039" width="29.75" style="337" customWidth="1"/>
    <col min="12040" max="12040" width="17" style="337" customWidth="1"/>
    <col min="12041" max="12041" width="37" style="337" customWidth="1"/>
    <col min="12042" max="12042" width="17.375" style="337" customWidth="1"/>
    <col min="12043" max="12292" width="9" style="337" customWidth="1"/>
    <col min="12293" max="12293" width="29.625" style="337" customWidth="1"/>
    <col min="12294" max="12294" width="12.75" style="337"/>
    <col min="12295" max="12295" width="29.75" style="337" customWidth="1"/>
    <col min="12296" max="12296" width="17" style="337" customWidth="1"/>
    <col min="12297" max="12297" width="37" style="337" customWidth="1"/>
    <col min="12298" max="12298" width="17.375" style="337" customWidth="1"/>
    <col min="12299" max="12548" width="9" style="337" customWidth="1"/>
    <col min="12549" max="12549" width="29.625" style="337" customWidth="1"/>
    <col min="12550" max="12550" width="12.75" style="337"/>
    <col min="12551" max="12551" width="29.75" style="337" customWidth="1"/>
    <col min="12552" max="12552" width="17" style="337" customWidth="1"/>
    <col min="12553" max="12553" width="37" style="337" customWidth="1"/>
    <col min="12554" max="12554" width="17.375" style="337" customWidth="1"/>
    <col min="12555" max="12804" width="9" style="337" customWidth="1"/>
    <col min="12805" max="12805" width="29.625" style="337" customWidth="1"/>
    <col min="12806" max="12806" width="12.75" style="337"/>
    <col min="12807" max="12807" width="29.75" style="337" customWidth="1"/>
    <col min="12808" max="12808" width="17" style="337" customWidth="1"/>
    <col min="12809" max="12809" width="37" style="337" customWidth="1"/>
    <col min="12810" max="12810" width="17.375" style="337" customWidth="1"/>
    <col min="12811" max="13060" width="9" style="337" customWidth="1"/>
    <col min="13061" max="13061" width="29.625" style="337" customWidth="1"/>
    <col min="13062" max="13062" width="12.75" style="337"/>
    <col min="13063" max="13063" width="29.75" style="337" customWidth="1"/>
    <col min="13064" max="13064" width="17" style="337" customWidth="1"/>
    <col min="13065" max="13065" width="37" style="337" customWidth="1"/>
    <col min="13066" max="13066" width="17.375" style="337" customWidth="1"/>
    <col min="13067" max="13316" width="9" style="337" customWidth="1"/>
    <col min="13317" max="13317" width="29.625" style="337" customWidth="1"/>
    <col min="13318" max="13318" width="12.75" style="337"/>
    <col min="13319" max="13319" width="29.75" style="337" customWidth="1"/>
    <col min="13320" max="13320" width="17" style="337" customWidth="1"/>
    <col min="13321" max="13321" width="37" style="337" customWidth="1"/>
    <col min="13322" max="13322" width="17.375" style="337" customWidth="1"/>
    <col min="13323" max="13572" width="9" style="337" customWidth="1"/>
    <col min="13573" max="13573" width="29.625" style="337" customWidth="1"/>
    <col min="13574" max="13574" width="12.75" style="337"/>
    <col min="13575" max="13575" width="29.75" style="337" customWidth="1"/>
    <col min="13576" max="13576" width="17" style="337" customWidth="1"/>
    <col min="13577" max="13577" width="37" style="337" customWidth="1"/>
    <col min="13578" max="13578" width="17.375" style="337" customWidth="1"/>
    <col min="13579" max="13828" width="9" style="337" customWidth="1"/>
    <col min="13829" max="13829" width="29.625" style="337" customWidth="1"/>
    <col min="13830" max="13830" width="12.75" style="337"/>
    <col min="13831" max="13831" width="29.75" style="337" customWidth="1"/>
    <col min="13832" max="13832" width="17" style="337" customWidth="1"/>
    <col min="13833" max="13833" width="37" style="337" customWidth="1"/>
    <col min="13834" max="13834" width="17.375" style="337" customWidth="1"/>
    <col min="13835" max="14084" width="9" style="337" customWidth="1"/>
    <col min="14085" max="14085" width="29.625" style="337" customWidth="1"/>
    <col min="14086" max="14086" width="12.75" style="337"/>
    <col min="14087" max="14087" width="29.75" style="337" customWidth="1"/>
    <col min="14088" max="14088" width="17" style="337" customWidth="1"/>
    <col min="14089" max="14089" width="37" style="337" customWidth="1"/>
    <col min="14090" max="14090" width="17.375" style="337" customWidth="1"/>
    <col min="14091" max="14340" width="9" style="337" customWidth="1"/>
    <col min="14341" max="14341" width="29.625" style="337" customWidth="1"/>
    <col min="14342" max="14342" width="12.75" style="337"/>
    <col min="14343" max="14343" width="29.75" style="337" customWidth="1"/>
    <col min="14344" max="14344" width="17" style="337" customWidth="1"/>
    <col min="14345" max="14345" width="37" style="337" customWidth="1"/>
    <col min="14346" max="14346" width="17.375" style="337" customWidth="1"/>
    <col min="14347" max="14596" width="9" style="337" customWidth="1"/>
    <col min="14597" max="14597" width="29.625" style="337" customWidth="1"/>
    <col min="14598" max="14598" width="12.75" style="337"/>
    <col min="14599" max="14599" width="29.75" style="337" customWidth="1"/>
    <col min="14600" max="14600" width="17" style="337" customWidth="1"/>
    <col min="14601" max="14601" width="37" style="337" customWidth="1"/>
    <col min="14602" max="14602" width="17.375" style="337" customWidth="1"/>
    <col min="14603" max="14852" width="9" style="337" customWidth="1"/>
    <col min="14853" max="14853" width="29.625" style="337" customWidth="1"/>
    <col min="14854" max="14854" width="12.75" style="337"/>
    <col min="14855" max="14855" width="29.75" style="337" customWidth="1"/>
    <col min="14856" max="14856" width="17" style="337" customWidth="1"/>
    <col min="14857" max="14857" width="37" style="337" customWidth="1"/>
    <col min="14858" max="14858" width="17.375" style="337" customWidth="1"/>
    <col min="14859" max="15108" width="9" style="337" customWidth="1"/>
    <col min="15109" max="15109" width="29.625" style="337" customWidth="1"/>
    <col min="15110" max="15110" width="12.75" style="337"/>
    <col min="15111" max="15111" width="29.75" style="337" customWidth="1"/>
    <col min="15112" max="15112" width="17" style="337" customWidth="1"/>
    <col min="15113" max="15113" width="37" style="337" customWidth="1"/>
    <col min="15114" max="15114" width="17.375" style="337" customWidth="1"/>
    <col min="15115" max="15364" width="9" style="337" customWidth="1"/>
    <col min="15365" max="15365" width="29.625" style="337" customWidth="1"/>
    <col min="15366" max="15366" width="12.75" style="337"/>
    <col min="15367" max="15367" width="29.75" style="337" customWidth="1"/>
    <col min="15368" max="15368" width="17" style="337" customWidth="1"/>
    <col min="15369" max="15369" width="37" style="337" customWidth="1"/>
    <col min="15370" max="15370" width="17.375" style="337" customWidth="1"/>
    <col min="15371" max="15620" width="9" style="337" customWidth="1"/>
    <col min="15621" max="15621" width="29.625" style="337" customWidth="1"/>
    <col min="15622" max="15622" width="12.75" style="337"/>
    <col min="15623" max="15623" width="29.75" style="337" customWidth="1"/>
    <col min="15624" max="15624" width="17" style="337" customWidth="1"/>
    <col min="15625" max="15625" width="37" style="337" customWidth="1"/>
    <col min="15626" max="15626" width="17.375" style="337" customWidth="1"/>
    <col min="15627" max="15876" width="9" style="337" customWidth="1"/>
    <col min="15877" max="15877" width="29.625" style="337" customWidth="1"/>
    <col min="15878" max="15878" width="12.75" style="337"/>
    <col min="15879" max="15879" width="29.75" style="337" customWidth="1"/>
    <col min="15880" max="15880" width="17" style="337" customWidth="1"/>
    <col min="15881" max="15881" width="37" style="337" customWidth="1"/>
    <col min="15882" max="15882" width="17.375" style="337" customWidth="1"/>
    <col min="15883" max="16132" width="9" style="337" customWidth="1"/>
    <col min="16133" max="16133" width="29.625" style="337" customWidth="1"/>
    <col min="16134" max="16134" width="12.75" style="337"/>
    <col min="16135" max="16135" width="29.75" style="337" customWidth="1"/>
    <col min="16136" max="16136" width="17" style="337" customWidth="1"/>
    <col min="16137" max="16137" width="37" style="337" customWidth="1"/>
    <col min="16138" max="16138" width="17.375" style="337" customWidth="1"/>
    <col min="16139" max="16384" width="9" style="337" customWidth="1"/>
  </cols>
  <sheetData>
    <row r="1" ht="18.75" customHeight="1" spans="1:13">
      <c r="A1" s="50" t="s">
        <v>864</v>
      </c>
      <c r="B1" s="50"/>
      <c r="C1" s="50"/>
      <c r="D1" s="50"/>
      <c r="E1" s="50"/>
      <c r="F1" s="356"/>
      <c r="G1" s="356"/>
      <c r="H1" s="50"/>
      <c r="I1" s="50"/>
      <c r="J1" s="50"/>
      <c r="K1" s="50"/>
      <c r="L1" s="50"/>
      <c r="M1" s="50"/>
    </row>
    <row r="2" ht="27.6" customHeight="1" spans="1:14">
      <c r="A2" s="82" t="s">
        <v>865</v>
      </c>
      <c r="B2" s="82"/>
      <c r="C2" s="82"/>
      <c r="D2" s="82"/>
      <c r="E2" s="82"/>
      <c r="F2" s="357"/>
      <c r="G2" s="357"/>
      <c r="H2" s="82"/>
      <c r="I2" s="82"/>
      <c r="J2" s="82"/>
      <c r="K2" s="82"/>
      <c r="L2" s="82"/>
      <c r="M2" s="82"/>
      <c r="N2" s="82"/>
    </row>
    <row r="3" ht="23.25" customHeight="1" spans="1:14">
      <c r="A3" s="341"/>
      <c r="B3" s="341"/>
      <c r="C3" s="341"/>
      <c r="D3" s="341"/>
      <c r="E3" s="341"/>
      <c r="F3" s="358"/>
      <c r="G3" s="358"/>
      <c r="H3" s="341"/>
      <c r="I3" s="370" t="s">
        <v>2</v>
      </c>
      <c r="J3" s="370"/>
      <c r="K3" s="370"/>
      <c r="L3" s="370"/>
      <c r="M3" s="370"/>
      <c r="N3" s="370"/>
    </row>
    <row r="4" s="336" customFormat="1" ht="45" customHeight="1" spans="1:14">
      <c r="A4" s="342" t="s">
        <v>3</v>
      </c>
      <c r="B4" s="343" t="s">
        <v>61</v>
      </c>
      <c r="C4" s="343" t="s">
        <v>62</v>
      </c>
      <c r="D4" s="343" t="s">
        <v>63</v>
      </c>
      <c r="E4" s="343" t="s">
        <v>4</v>
      </c>
      <c r="F4" s="359" t="s">
        <v>65</v>
      </c>
      <c r="G4" s="359" t="s">
        <v>66</v>
      </c>
      <c r="H4" s="88" t="s">
        <v>866</v>
      </c>
      <c r="I4" s="343" t="s">
        <v>61</v>
      </c>
      <c r="J4" s="343" t="s">
        <v>62</v>
      </c>
      <c r="K4" s="343" t="s">
        <v>63</v>
      </c>
      <c r="L4" s="343" t="s">
        <v>4</v>
      </c>
      <c r="M4" s="343" t="s">
        <v>65</v>
      </c>
      <c r="N4" s="371" t="s">
        <v>66</v>
      </c>
    </row>
    <row r="5" s="336" customFormat="1" ht="24" customHeight="1" spans="1:14">
      <c r="A5" s="342" t="s">
        <v>68</v>
      </c>
      <c r="B5" s="344"/>
      <c r="C5" s="344"/>
      <c r="D5" s="344"/>
      <c r="E5" s="344"/>
      <c r="F5" s="360"/>
      <c r="G5" s="361"/>
      <c r="H5" s="88" t="s">
        <v>68</v>
      </c>
      <c r="I5" s="344">
        <f>B5</f>
        <v>0</v>
      </c>
      <c r="J5" s="344"/>
      <c r="K5" s="344"/>
      <c r="L5" s="344">
        <f>E5</f>
        <v>0</v>
      </c>
      <c r="M5" s="351"/>
      <c r="N5" s="372"/>
    </row>
    <row r="6" s="336" customFormat="1" ht="24" customHeight="1" spans="1:14">
      <c r="A6" s="92" t="s">
        <v>69</v>
      </c>
      <c r="B6" s="344"/>
      <c r="C6" s="344"/>
      <c r="D6" s="344"/>
      <c r="E6" s="344"/>
      <c r="F6" s="360"/>
      <c r="G6" s="360"/>
      <c r="H6" s="93" t="s">
        <v>70</v>
      </c>
      <c r="I6" s="344"/>
      <c r="J6" s="344"/>
      <c r="K6" s="344"/>
      <c r="L6" s="344"/>
      <c r="M6" s="360"/>
      <c r="N6" s="373"/>
    </row>
    <row r="7" s="336" customFormat="1" ht="22.5" customHeight="1" spans="1:17">
      <c r="A7" s="345" t="s">
        <v>867</v>
      </c>
      <c r="B7" s="131"/>
      <c r="C7" s="131"/>
      <c r="D7" s="346"/>
      <c r="E7" s="346"/>
      <c r="F7" s="362"/>
      <c r="G7" s="362"/>
      <c r="H7" s="345" t="s">
        <v>868</v>
      </c>
      <c r="I7" s="346"/>
      <c r="J7" s="346"/>
      <c r="K7" s="346"/>
      <c r="L7" s="346"/>
      <c r="M7" s="360"/>
      <c r="N7" s="345"/>
      <c r="Q7" s="376"/>
    </row>
    <row r="8" s="336" customFormat="1" ht="22.5" customHeight="1" spans="1:17">
      <c r="A8" s="345" t="s">
        <v>869</v>
      </c>
      <c r="B8" s="131"/>
      <c r="C8" s="131"/>
      <c r="D8" s="346"/>
      <c r="E8" s="346"/>
      <c r="F8" s="360"/>
      <c r="G8" s="362"/>
      <c r="H8" s="345" t="s">
        <v>870</v>
      </c>
      <c r="I8" s="131"/>
      <c r="J8" s="131"/>
      <c r="K8" s="346"/>
      <c r="L8" s="346"/>
      <c r="M8" s="321"/>
      <c r="N8" s="345"/>
      <c r="Q8" s="376"/>
    </row>
    <row r="9" s="336" customFormat="1" ht="22.5" customHeight="1" spans="1:17">
      <c r="A9" s="345" t="s">
        <v>871</v>
      </c>
      <c r="B9" s="321"/>
      <c r="C9" s="321"/>
      <c r="D9" s="321"/>
      <c r="E9" s="321"/>
      <c r="F9" s="362"/>
      <c r="G9" s="362"/>
      <c r="H9" s="345" t="s">
        <v>872</v>
      </c>
      <c r="I9" s="346"/>
      <c r="J9" s="346"/>
      <c r="K9" s="346"/>
      <c r="L9" s="346"/>
      <c r="M9" s="321"/>
      <c r="N9" s="345"/>
      <c r="Q9" s="376"/>
    </row>
    <row r="10" s="336" customFormat="1" ht="22.5" customHeight="1" spans="1:17">
      <c r="A10" s="345" t="s">
        <v>873</v>
      </c>
      <c r="B10" s="347"/>
      <c r="C10" s="347"/>
      <c r="D10" s="347"/>
      <c r="E10" s="347"/>
      <c r="F10" s="363"/>
      <c r="G10" s="363"/>
      <c r="H10" s="345" t="s">
        <v>874</v>
      </c>
      <c r="I10" s="346"/>
      <c r="J10" s="346"/>
      <c r="K10" s="346"/>
      <c r="L10" s="346"/>
      <c r="M10" s="321"/>
      <c r="N10" s="345"/>
      <c r="Q10" s="376"/>
    </row>
    <row r="11" s="336" customFormat="1" ht="22.5" customHeight="1" spans="1:17">
      <c r="A11" s="345"/>
      <c r="B11" s="348"/>
      <c r="C11" s="348"/>
      <c r="D11" s="348"/>
      <c r="E11" s="348"/>
      <c r="F11" s="364"/>
      <c r="G11" s="364"/>
      <c r="H11" s="345" t="s">
        <v>875</v>
      </c>
      <c r="I11" s="131"/>
      <c r="J11" s="131"/>
      <c r="K11" s="346"/>
      <c r="L11" s="346"/>
      <c r="M11" s="321"/>
      <c r="N11" s="345"/>
      <c r="Q11" s="376"/>
    </row>
    <row r="12" s="336" customFormat="1" ht="22.5" customHeight="1" spans="1:17">
      <c r="A12" s="345"/>
      <c r="B12" s="348"/>
      <c r="C12" s="348"/>
      <c r="D12" s="348"/>
      <c r="E12" s="348"/>
      <c r="F12" s="364"/>
      <c r="G12" s="364"/>
      <c r="H12" s="345" t="s">
        <v>876</v>
      </c>
      <c r="I12" s="321"/>
      <c r="J12" s="321"/>
      <c r="K12" s="321"/>
      <c r="L12" s="321"/>
      <c r="M12" s="321"/>
      <c r="N12" s="345"/>
      <c r="Q12" s="376"/>
    </row>
    <row r="13" s="336" customFormat="1" ht="22.5" customHeight="1" spans="1:17">
      <c r="A13" s="345"/>
      <c r="B13" s="348"/>
      <c r="C13" s="348"/>
      <c r="D13" s="348"/>
      <c r="E13" s="348"/>
      <c r="F13" s="364"/>
      <c r="G13" s="364"/>
      <c r="H13" s="365" t="s">
        <v>877</v>
      </c>
      <c r="I13" s="133"/>
      <c r="J13" s="133"/>
      <c r="K13" s="321"/>
      <c r="L13" s="321"/>
      <c r="M13" s="321"/>
      <c r="N13" s="345"/>
      <c r="Q13" s="376"/>
    </row>
    <row r="14" s="336" customFormat="1" ht="22.5" customHeight="1" spans="1:17">
      <c r="A14" s="98"/>
      <c r="B14" s="348"/>
      <c r="C14" s="348"/>
      <c r="D14" s="348"/>
      <c r="E14" s="348"/>
      <c r="F14" s="364"/>
      <c r="G14" s="364"/>
      <c r="H14" s="345" t="s">
        <v>878</v>
      </c>
      <c r="I14" s="133"/>
      <c r="J14" s="133"/>
      <c r="K14" s="321"/>
      <c r="L14" s="321"/>
      <c r="M14" s="321"/>
      <c r="N14" s="345"/>
      <c r="Q14" s="376"/>
    </row>
    <row r="15" s="336" customFormat="1" ht="22.5" customHeight="1" spans="1:17">
      <c r="A15" s="98"/>
      <c r="B15" s="348"/>
      <c r="C15" s="348"/>
      <c r="D15" s="348"/>
      <c r="E15" s="348"/>
      <c r="F15" s="364"/>
      <c r="G15" s="364"/>
      <c r="H15" s="345" t="s">
        <v>879</v>
      </c>
      <c r="I15" s="321"/>
      <c r="J15" s="321"/>
      <c r="K15" s="321"/>
      <c r="L15" s="321"/>
      <c r="M15" s="321"/>
      <c r="N15" s="372"/>
      <c r="Q15" s="376"/>
    </row>
    <row r="16" s="336" customFormat="1" ht="22.5" customHeight="1" spans="1:17">
      <c r="A16" s="98"/>
      <c r="B16" s="348"/>
      <c r="C16" s="348"/>
      <c r="D16" s="348"/>
      <c r="E16" s="348"/>
      <c r="F16" s="364"/>
      <c r="G16" s="364"/>
      <c r="H16" s="345" t="s">
        <v>880</v>
      </c>
      <c r="I16" s="321"/>
      <c r="J16" s="321"/>
      <c r="K16" s="321"/>
      <c r="L16" s="321"/>
      <c r="M16" s="321"/>
      <c r="N16" s="372"/>
      <c r="Q16" s="376"/>
    </row>
    <row r="17" s="336" customFormat="1" ht="22.5" customHeight="1" spans="1:17">
      <c r="A17" s="98"/>
      <c r="B17" s="348"/>
      <c r="C17" s="348"/>
      <c r="D17" s="348"/>
      <c r="E17" s="348"/>
      <c r="F17" s="364"/>
      <c r="G17" s="364"/>
      <c r="H17" s="345" t="s">
        <v>881</v>
      </c>
      <c r="I17" s="321"/>
      <c r="J17" s="321"/>
      <c r="K17" s="321"/>
      <c r="L17" s="321"/>
      <c r="M17" s="321"/>
      <c r="N17" s="372"/>
      <c r="Q17" s="376"/>
    </row>
    <row r="18" s="336" customFormat="1" ht="22.5" customHeight="1" spans="1:17">
      <c r="A18" s="349"/>
      <c r="B18" s="350"/>
      <c r="C18" s="350"/>
      <c r="D18" s="350"/>
      <c r="E18" s="350"/>
      <c r="F18" s="366"/>
      <c r="G18" s="366"/>
      <c r="H18" s="345" t="s">
        <v>882</v>
      </c>
      <c r="I18" s="133"/>
      <c r="J18" s="133"/>
      <c r="K18" s="321"/>
      <c r="L18" s="321"/>
      <c r="M18" s="321"/>
      <c r="N18" s="374"/>
      <c r="Q18" s="376"/>
    </row>
    <row r="19" s="336" customFormat="1" ht="22.5" customHeight="1" spans="1:14">
      <c r="A19" s="92" t="s">
        <v>119</v>
      </c>
      <c r="B19" s="351"/>
      <c r="C19" s="351"/>
      <c r="D19" s="351"/>
      <c r="E19" s="351"/>
      <c r="F19" s="360"/>
      <c r="G19" s="367"/>
      <c r="H19" s="92" t="s">
        <v>120</v>
      </c>
      <c r="I19" s="351"/>
      <c r="J19" s="351"/>
      <c r="K19" s="351"/>
      <c r="L19" s="351"/>
      <c r="M19" s="351"/>
      <c r="N19" s="375"/>
    </row>
    <row r="20" s="336" customFormat="1" ht="22.5" customHeight="1" spans="1:14">
      <c r="A20" s="352" t="s">
        <v>883</v>
      </c>
      <c r="B20" s="321"/>
      <c r="C20" s="321"/>
      <c r="D20" s="321"/>
      <c r="E20" s="321"/>
      <c r="F20" s="362"/>
      <c r="G20" s="368"/>
      <c r="H20" s="352" t="s">
        <v>884</v>
      </c>
      <c r="I20" s="321"/>
      <c r="J20" s="321"/>
      <c r="K20" s="321"/>
      <c r="L20" s="321"/>
      <c r="M20" s="321"/>
      <c r="N20" s="372"/>
    </row>
    <row r="21" s="336" customFormat="1" ht="22.5" customHeight="1" spans="1:14">
      <c r="A21" s="352" t="s">
        <v>885</v>
      </c>
      <c r="B21" s="321"/>
      <c r="C21" s="321"/>
      <c r="D21" s="321"/>
      <c r="E21" s="321"/>
      <c r="F21" s="362"/>
      <c r="G21" s="368"/>
      <c r="H21" s="352" t="s">
        <v>886</v>
      </c>
      <c r="I21" s="321"/>
      <c r="J21" s="321"/>
      <c r="K21" s="321"/>
      <c r="L21" s="321"/>
      <c r="M21" s="321"/>
      <c r="N21" s="372"/>
    </row>
    <row r="22" s="336" customFormat="1" ht="20.1" customHeight="1" spans="1:14">
      <c r="A22" s="353"/>
      <c r="B22" s="354"/>
      <c r="C22" s="354"/>
      <c r="D22" s="354"/>
      <c r="E22" s="354"/>
      <c r="F22" s="368"/>
      <c r="G22" s="368"/>
      <c r="H22" s="352" t="s">
        <v>771</v>
      </c>
      <c r="I22" s="321"/>
      <c r="J22" s="321"/>
      <c r="K22" s="321"/>
      <c r="L22" s="321"/>
      <c r="M22" s="321"/>
      <c r="N22" s="372"/>
    </row>
    <row r="23" ht="44.25" customHeight="1" spans="1:14">
      <c r="A23" s="355" t="s">
        <v>887</v>
      </c>
      <c r="B23" s="355"/>
      <c r="C23" s="355"/>
      <c r="D23" s="355"/>
      <c r="E23" s="355"/>
      <c r="F23" s="369"/>
      <c r="G23" s="369"/>
      <c r="H23" s="355"/>
      <c r="I23" s="355"/>
      <c r="J23" s="355"/>
      <c r="K23" s="355"/>
      <c r="L23" s="355"/>
      <c r="M23" s="355"/>
      <c r="N23" s="355"/>
    </row>
    <row r="24" ht="20.1" customHeight="1" spans="1:1">
      <c r="A24" s="337" t="s">
        <v>682</v>
      </c>
    </row>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85"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37" sqref="E37"/>
    </sheetView>
  </sheetViews>
  <sheetFormatPr defaultColWidth="9" defaultRowHeight="14.25" outlineLevelCol="3"/>
  <cols>
    <col min="1" max="3" width="22.125" customWidth="1"/>
    <col min="4" max="4" width="27" customWidth="1"/>
    <col min="5" max="5" width="28.875" customWidth="1"/>
  </cols>
  <sheetData>
    <row r="1" ht="89.25" customHeight="1" spans="1:4">
      <c r="A1" s="335" t="s">
        <v>888</v>
      </c>
      <c r="B1" s="45"/>
      <c r="C1" s="45"/>
      <c r="D1" s="45"/>
    </row>
    <row r="2" ht="27" customHeight="1" spans="1:4">
      <c r="A2" s="73" t="s">
        <v>889</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ht="13.5" customHeight="1" spans="1:4">
      <c r="A10" s="74"/>
      <c r="B10" s="74"/>
      <c r="C10" s="74"/>
      <c r="D10" s="74"/>
    </row>
    <row r="11" ht="27" customHeight="1" spans="1:4">
      <c r="A11" s="74"/>
      <c r="B11" s="74"/>
      <c r="C11" s="74"/>
      <c r="D11" s="74"/>
    </row>
    <row r="12" ht="1.5" customHeight="1" spans="1:4">
      <c r="A12" s="74"/>
      <c r="B12" s="74"/>
      <c r="C12" s="74"/>
      <c r="D12" s="74"/>
    </row>
    <row r="13" hidden="1" customHeight="1" spans="1:4">
      <c r="A13" s="74"/>
      <c r="B13" s="74"/>
      <c r="C13" s="74"/>
      <c r="D13" s="74"/>
    </row>
    <row r="14" hidden="1" customHeight="1" spans="1:4">
      <c r="A14" s="74"/>
      <c r="B14" s="74"/>
      <c r="C14" s="74"/>
      <c r="D14" s="74"/>
    </row>
    <row r="15" hidden="1" customHeight="1" spans="1:4">
      <c r="A15" s="74"/>
      <c r="B15" s="74"/>
      <c r="C15" s="74"/>
      <c r="D15" s="74"/>
    </row>
    <row r="16" hidden="1" customHeight="1" spans="1:4">
      <c r="A16" s="74"/>
      <c r="B16" s="74"/>
      <c r="C16" s="74"/>
      <c r="D16" s="74"/>
    </row>
    <row r="17" hidden="1" customHeight="1" spans="1:4">
      <c r="A17" s="74"/>
      <c r="B17" s="74"/>
      <c r="C17" s="74"/>
      <c r="D17" s="74"/>
    </row>
    <row r="18" hidden="1" customHeight="1" spans="1:4">
      <c r="A18" s="74"/>
      <c r="B18" s="74"/>
      <c r="C18" s="74"/>
      <c r="D18" s="74"/>
    </row>
    <row r="19" hidden="1" customHeight="1" spans="1:4">
      <c r="A19" s="74"/>
      <c r="B19" s="74"/>
      <c r="C19" s="74"/>
      <c r="D19" s="74"/>
    </row>
    <row r="20" hidden="1" customHeight="1" spans="1:4">
      <c r="A20" s="74"/>
      <c r="B20" s="74"/>
      <c r="C20" s="74"/>
      <c r="D20" s="74"/>
    </row>
    <row r="21" hidden="1" customHeight="1" spans="1:4">
      <c r="A21" s="74"/>
      <c r="B21" s="74"/>
      <c r="C21" s="74"/>
      <c r="D21" s="74"/>
    </row>
    <row r="22" hidden="1" customHeight="1" spans="1:4">
      <c r="A22" s="74"/>
      <c r="B22" s="74"/>
      <c r="C22" s="74"/>
      <c r="D22" s="74"/>
    </row>
    <row r="23" hidden="1" customHeight="1" spans="1:4">
      <c r="A23" s="74"/>
      <c r="B23" s="74"/>
      <c r="C23" s="74"/>
      <c r="D23" s="74"/>
    </row>
    <row r="24" hidden="1" customHeight="1" spans="1:4">
      <c r="A24" s="74"/>
      <c r="B24" s="74"/>
      <c r="C24" s="74"/>
      <c r="D24" s="74"/>
    </row>
    <row r="25" hidden="1" customHeight="1" spans="1:4">
      <c r="A25" s="74"/>
      <c r="B25" s="74"/>
      <c r="C25" s="74"/>
      <c r="D25" s="74"/>
    </row>
    <row r="26" hidden="1" customHeight="1" spans="1:4">
      <c r="A26" s="74"/>
      <c r="B26" s="74"/>
      <c r="C26" s="74"/>
      <c r="D26" s="74"/>
    </row>
    <row r="27" ht="29.25" hidden="1" customHeight="1" spans="1:4">
      <c r="A27" s="74"/>
      <c r="B27" s="74"/>
      <c r="C27" s="74"/>
      <c r="D27" s="74"/>
    </row>
    <row r="28" hidden="1" customHeight="1" spans="1:4">
      <c r="A28" s="74"/>
      <c r="B28" s="74"/>
      <c r="C28" s="74"/>
      <c r="D28" s="74"/>
    </row>
    <row r="29" hidden="1" customHeight="1" spans="1:4">
      <c r="A29" s="74"/>
      <c r="B29" s="74"/>
      <c r="C29" s="74"/>
      <c r="D29" s="74"/>
    </row>
    <row r="30" hidden="1" customHeight="1" spans="1:4">
      <c r="A30" s="74"/>
      <c r="B30" s="74"/>
      <c r="C30" s="74"/>
      <c r="D30" s="74"/>
    </row>
    <row r="31" hidden="1" customHeight="1" spans="1:4">
      <c r="A31" s="74"/>
      <c r="B31" s="74"/>
      <c r="C31" s="74"/>
      <c r="D31" s="74"/>
    </row>
    <row r="32" hidden="1" customHeight="1" spans="1:4">
      <c r="A32" s="74"/>
      <c r="B32" s="74"/>
      <c r="C32" s="74"/>
      <c r="D32" s="74"/>
    </row>
    <row r="33" hidden="1" customHeight="1" spans="1:4">
      <c r="A33" s="74"/>
      <c r="B33" s="74"/>
      <c r="C33" s="74"/>
      <c r="D33" s="74"/>
    </row>
    <row r="34" hidden="1" customHeight="1" spans="1:4">
      <c r="A34" s="74"/>
      <c r="B34" s="74"/>
      <c r="C34" s="74"/>
      <c r="D34" s="74"/>
    </row>
    <row r="35" hidden="1"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A13" workbookViewId="0">
      <selection activeCell="C26" sqref="C26"/>
    </sheetView>
  </sheetViews>
  <sheetFormatPr defaultColWidth="9" defaultRowHeight="15.75"/>
  <cols>
    <col min="1" max="1" width="38.125" style="310" customWidth="1"/>
    <col min="2" max="2" width="10.125" style="311" customWidth="1"/>
    <col min="3" max="6" width="11.625" style="311" customWidth="1"/>
    <col min="7" max="7" width="13.5" style="311" customWidth="1"/>
    <col min="8" max="8" width="40.375" style="311" customWidth="1"/>
    <col min="9" max="9" width="9.625" style="311" customWidth="1"/>
    <col min="10" max="13" width="11.625" style="311" customWidth="1"/>
    <col min="14" max="14" width="13.5" style="311" customWidth="1"/>
    <col min="15" max="257" width="9" style="311"/>
    <col min="258" max="258" width="36.75" style="311" customWidth="1"/>
    <col min="259" max="259" width="11.625" style="311" customWidth="1"/>
    <col min="260" max="260" width="8.125" style="311" customWidth="1"/>
    <col min="261" max="261" width="36.5" style="311" customWidth="1"/>
    <col min="262" max="262" width="10.75" style="311" customWidth="1"/>
    <col min="263" max="263" width="8.125" style="311" customWidth="1"/>
    <col min="264" max="264" width="9.125" style="311" customWidth="1"/>
    <col min="265" max="268" width="9" style="311" hidden="1" customWidth="1"/>
    <col min="269" max="513" width="9" style="311"/>
    <col min="514" max="514" width="36.75" style="311" customWidth="1"/>
    <col min="515" max="515" width="11.625" style="311" customWidth="1"/>
    <col min="516" max="516" width="8.125" style="311" customWidth="1"/>
    <col min="517" max="517" width="36.5" style="311" customWidth="1"/>
    <col min="518" max="518" width="10.75" style="311" customWidth="1"/>
    <col min="519" max="519" width="8.125" style="311" customWidth="1"/>
    <col min="520" max="520" width="9.125" style="311" customWidth="1"/>
    <col min="521" max="524" width="9" style="311" hidden="1" customWidth="1"/>
    <col min="525" max="769" width="9" style="311"/>
    <col min="770" max="770" width="36.75" style="311" customWidth="1"/>
    <col min="771" max="771" width="11.625" style="311" customWidth="1"/>
    <col min="772" max="772" width="8.125" style="311" customWidth="1"/>
    <col min="773" max="773" width="36.5" style="311" customWidth="1"/>
    <col min="774" max="774" width="10.75" style="311" customWidth="1"/>
    <col min="775" max="775" width="8.125" style="311" customWidth="1"/>
    <col min="776" max="776" width="9.125" style="311" customWidth="1"/>
    <col min="777" max="780" width="9" style="311" hidden="1" customWidth="1"/>
    <col min="781" max="1025" width="9" style="311"/>
    <col min="1026" max="1026" width="36.75" style="311" customWidth="1"/>
    <col min="1027" max="1027" width="11.625" style="311" customWidth="1"/>
    <col min="1028" max="1028" width="8.125" style="311" customWidth="1"/>
    <col min="1029" max="1029" width="36.5" style="311" customWidth="1"/>
    <col min="1030" max="1030" width="10.75" style="311" customWidth="1"/>
    <col min="1031" max="1031" width="8.125" style="311" customWidth="1"/>
    <col min="1032" max="1032" width="9.125" style="311" customWidth="1"/>
    <col min="1033" max="1036" width="9" style="311" hidden="1" customWidth="1"/>
    <col min="1037" max="1281" width="9" style="311"/>
    <col min="1282" max="1282" width="36.75" style="311" customWidth="1"/>
    <col min="1283" max="1283" width="11.625" style="311" customWidth="1"/>
    <col min="1284" max="1284" width="8.125" style="311" customWidth="1"/>
    <col min="1285" max="1285" width="36.5" style="311" customWidth="1"/>
    <col min="1286" max="1286" width="10.75" style="311" customWidth="1"/>
    <col min="1287" max="1287" width="8.125" style="311" customWidth="1"/>
    <col min="1288" max="1288" width="9.125" style="311" customWidth="1"/>
    <col min="1289" max="1292" width="9" style="311" hidden="1" customWidth="1"/>
    <col min="1293" max="1537" width="9" style="311"/>
    <col min="1538" max="1538" width="36.75" style="311" customWidth="1"/>
    <col min="1539" max="1539" width="11.625" style="311" customWidth="1"/>
    <col min="1540" max="1540" width="8.125" style="311" customWidth="1"/>
    <col min="1541" max="1541" width="36.5" style="311" customWidth="1"/>
    <col min="1542" max="1542" width="10.75" style="311" customWidth="1"/>
    <col min="1543" max="1543" width="8.125" style="311" customWidth="1"/>
    <col min="1544" max="1544" width="9.125" style="311" customWidth="1"/>
    <col min="1545" max="1548" width="9" style="311" hidden="1" customWidth="1"/>
    <col min="1549" max="1793" width="9" style="311"/>
    <col min="1794" max="1794" width="36.75" style="311" customWidth="1"/>
    <col min="1795" max="1795" width="11.625" style="311" customWidth="1"/>
    <col min="1796" max="1796" width="8.125" style="311" customWidth="1"/>
    <col min="1797" max="1797" width="36.5" style="311" customWidth="1"/>
    <col min="1798" max="1798" width="10.75" style="311" customWidth="1"/>
    <col min="1799" max="1799" width="8.125" style="311" customWidth="1"/>
    <col min="1800" max="1800" width="9.125" style="311" customWidth="1"/>
    <col min="1801" max="1804" width="9" style="311" hidden="1" customWidth="1"/>
    <col min="1805" max="2049" width="9" style="311"/>
    <col min="2050" max="2050" width="36.75" style="311" customWidth="1"/>
    <col min="2051" max="2051" width="11.625" style="311" customWidth="1"/>
    <col min="2052" max="2052" width="8.125" style="311" customWidth="1"/>
    <col min="2053" max="2053" width="36.5" style="311" customWidth="1"/>
    <col min="2054" max="2054" width="10.75" style="311" customWidth="1"/>
    <col min="2055" max="2055" width="8.125" style="311" customWidth="1"/>
    <col min="2056" max="2056" width="9.125" style="311" customWidth="1"/>
    <col min="2057" max="2060" width="9" style="311" hidden="1" customWidth="1"/>
    <col min="2061" max="2305" width="9" style="311"/>
    <col min="2306" max="2306" width="36.75" style="311" customWidth="1"/>
    <col min="2307" max="2307" width="11.625" style="311" customWidth="1"/>
    <col min="2308" max="2308" width="8.125" style="311" customWidth="1"/>
    <col min="2309" max="2309" width="36.5" style="311" customWidth="1"/>
    <col min="2310" max="2310" width="10.75" style="311" customWidth="1"/>
    <col min="2311" max="2311" width="8.125" style="311" customWidth="1"/>
    <col min="2312" max="2312" width="9.125" style="311" customWidth="1"/>
    <col min="2313" max="2316" width="9" style="311" hidden="1" customWidth="1"/>
    <col min="2317" max="2561" width="9" style="311"/>
    <col min="2562" max="2562" width="36.75" style="311" customWidth="1"/>
    <col min="2563" max="2563" width="11.625" style="311" customWidth="1"/>
    <col min="2564" max="2564" width="8.125" style="311" customWidth="1"/>
    <col min="2565" max="2565" width="36.5" style="311" customWidth="1"/>
    <col min="2566" max="2566" width="10.75" style="311" customWidth="1"/>
    <col min="2567" max="2567" width="8.125" style="311" customWidth="1"/>
    <col min="2568" max="2568" width="9.125" style="311" customWidth="1"/>
    <col min="2569" max="2572" width="9" style="311" hidden="1" customWidth="1"/>
    <col min="2573" max="2817" width="9" style="311"/>
    <col min="2818" max="2818" width="36.75" style="311" customWidth="1"/>
    <col min="2819" max="2819" width="11.625" style="311" customWidth="1"/>
    <col min="2820" max="2820" width="8.125" style="311" customWidth="1"/>
    <col min="2821" max="2821" width="36.5" style="311" customWidth="1"/>
    <col min="2822" max="2822" width="10.75" style="311" customWidth="1"/>
    <col min="2823" max="2823" width="8.125" style="311" customWidth="1"/>
    <col min="2824" max="2824" width="9.125" style="311" customWidth="1"/>
    <col min="2825" max="2828" width="9" style="311" hidden="1" customWidth="1"/>
    <col min="2829" max="3073" width="9" style="311"/>
    <col min="3074" max="3074" width="36.75" style="311" customWidth="1"/>
    <col min="3075" max="3075" width="11.625" style="311" customWidth="1"/>
    <col min="3076" max="3076" width="8.125" style="311" customWidth="1"/>
    <col min="3077" max="3077" width="36.5" style="311" customWidth="1"/>
    <col min="3078" max="3078" width="10.75" style="311" customWidth="1"/>
    <col min="3079" max="3079" width="8.125" style="311" customWidth="1"/>
    <col min="3080" max="3080" width="9.125" style="311" customWidth="1"/>
    <col min="3081" max="3084" width="9" style="311" hidden="1" customWidth="1"/>
    <col min="3085" max="3329" width="9" style="311"/>
    <col min="3330" max="3330" width="36.75" style="311" customWidth="1"/>
    <col min="3331" max="3331" width="11.625" style="311" customWidth="1"/>
    <col min="3332" max="3332" width="8.125" style="311" customWidth="1"/>
    <col min="3333" max="3333" width="36.5" style="311" customWidth="1"/>
    <col min="3334" max="3334" width="10.75" style="311" customWidth="1"/>
    <col min="3335" max="3335" width="8.125" style="311" customWidth="1"/>
    <col min="3336" max="3336" width="9.125" style="311" customWidth="1"/>
    <col min="3337" max="3340" width="9" style="311" hidden="1" customWidth="1"/>
    <col min="3341" max="3585" width="9" style="311"/>
    <col min="3586" max="3586" width="36.75" style="311" customWidth="1"/>
    <col min="3587" max="3587" width="11.625" style="311" customWidth="1"/>
    <col min="3588" max="3588" width="8.125" style="311" customWidth="1"/>
    <col min="3589" max="3589" width="36.5" style="311" customWidth="1"/>
    <col min="3590" max="3590" width="10.75" style="311" customWidth="1"/>
    <col min="3591" max="3591" width="8.125" style="311" customWidth="1"/>
    <col min="3592" max="3592" width="9.125" style="311" customWidth="1"/>
    <col min="3593" max="3596" width="9" style="311" hidden="1" customWidth="1"/>
    <col min="3597" max="3841" width="9" style="311"/>
    <col min="3842" max="3842" width="36.75" style="311" customWidth="1"/>
    <col min="3843" max="3843" width="11.625" style="311" customWidth="1"/>
    <col min="3844" max="3844" width="8.125" style="311" customWidth="1"/>
    <col min="3845" max="3845" width="36.5" style="311" customWidth="1"/>
    <col min="3846" max="3846" width="10.75" style="311" customWidth="1"/>
    <col min="3847" max="3847" width="8.125" style="311" customWidth="1"/>
    <col min="3848" max="3848" width="9.125" style="311" customWidth="1"/>
    <col min="3849" max="3852" width="9" style="311" hidden="1" customWidth="1"/>
    <col min="3853" max="4097" width="9" style="311"/>
    <col min="4098" max="4098" width="36.75" style="311" customWidth="1"/>
    <col min="4099" max="4099" width="11.625" style="311" customWidth="1"/>
    <col min="4100" max="4100" width="8.125" style="311" customWidth="1"/>
    <col min="4101" max="4101" width="36.5" style="311" customWidth="1"/>
    <col min="4102" max="4102" width="10.75" style="311" customWidth="1"/>
    <col min="4103" max="4103" width="8.125" style="311" customWidth="1"/>
    <col min="4104" max="4104" width="9.125" style="311" customWidth="1"/>
    <col min="4105" max="4108" width="9" style="311" hidden="1" customWidth="1"/>
    <col min="4109" max="4353" width="9" style="311"/>
    <col min="4354" max="4354" width="36.75" style="311" customWidth="1"/>
    <col min="4355" max="4355" width="11.625" style="311" customWidth="1"/>
    <col min="4356" max="4356" width="8.125" style="311" customWidth="1"/>
    <col min="4357" max="4357" width="36.5" style="311" customWidth="1"/>
    <col min="4358" max="4358" width="10.75" style="311" customWidth="1"/>
    <col min="4359" max="4359" width="8.125" style="311" customWidth="1"/>
    <col min="4360" max="4360" width="9.125" style="311" customWidth="1"/>
    <col min="4361" max="4364" width="9" style="311" hidden="1" customWidth="1"/>
    <col min="4365" max="4609" width="9" style="311"/>
    <col min="4610" max="4610" width="36.75" style="311" customWidth="1"/>
    <col min="4611" max="4611" width="11.625" style="311" customWidth="1"/>
    <col min="4612" max="4612" width="8.125" style="311" customWidth="1"/>
    <col min="4613" max="4613" width="36.5" style="311" customWidth="1"/>
    <col min="4614" max="4614" width="10.75" style="311" customWidth="1"/>
    <col min="4615" max="4615" width="8.125" style="311" customWidth="1"/>
    <col min="4616" max="4616" width="9.125" style="311" customWidth="1"/>
    <col min="4617" max="4620" width="9" style="311" hidden="1" customWidth="1"/>
    <col min="4621" max="4865" width="9" style="311"/>
    <col min="4866" max="4866" width="36.75" style="311" customWidth="1"/>
    <col min="4867" max="4867" width="11.625" style="311" customWidth="1"/>
    <col min="4868" max="4868" width="8.125" style="311" customWidth="1"/>
    <col min="4869" max="4869" width="36.5" style="311" customWidth="1"/>
    <col min="4870" max="4870" width="10.75" style="311" customWidth="1"/>
    <col min="4871" max="4871" width="8.125" style="311" customWidth="1"/>
    <col min="4872" max="4872" width="9.125" style="311" customWidth="1"/>
    <col min="4873" max="4876" width="9" style="311" hidden="1" customWidth="1"/>
    <col min="4877" max="5121" width="9" style="311"/>
    <col min="5122" max="5122" width="36.75" style="311" customWidth="1"/>
    <col min="5123" max="5123" width="11.625" style="311" customWidth="1"/>
    <col min="5124" max="5124" width="8.125" style="311" customWidth="1"/>
    <col min="5125" max="5125" width="36.5" style="311" customWidth="1"/>
    <col min="5126" max="5126" width="10.75" style="311" customWidth="1"/>
    <col min="5127" max="5127" width="8.125" style="311" customWidth="1"/>
    <col min="5128" max="5128" width="9.125" style="311" customWidth="1"/>
    <col min="5129" max="5132" width="9" style="311" hidden="1" customWidth="1"/>
    <col min="5133" max="5377" width="9" style="311"/>
    <col min="5378" max="5378" width="36.75" style="311" customWidth="1"/>
    <col min="5379" max="5379" width="11.625" style="311" customWidth="1"/>
    <col min="5380" max="5380" width="8.125" style="311" customWidth="1"/>
    <col min="5381" max="5381" width="36.5" style="311" customWidth="1"/>
    <col min="5382" max="5382" width="10.75" style="311" customWidth="1"/>
    <col min="5383" max="5383" width="8.125" style="311" customWidth="1"/>
    <col min="5384" max="5384" width="9.125" style="311" customWidth="1"/>
    <col min="5385" max="5388" width="9" style="311" hidden="1" customWidth="1"/>
    <col min="5389" max="5633" width="9" style="311"/>
    <col min="5634" max="5634" width="36.75" style="311" customWidth="1"/>
    <col min="5635" max="5635" width="11.625" style="311" customWidth="1"/>
    <col min="5636" max="5636" width="8.125" style="311" customWidth="1"/>
    <col min="5637" max="5637" width="36.5" style="311" customWidth="1"/>
    <col min="5638" max="5638" width="10.75" style="311" customWidth="1"/>
    <col min="5639" max="5639" width="8.125" style="311" customWidth="1"/>
    <col min="5640" max="5640" width="9.125" style="311" customWidth="1"/>
    <col min="5641" max="5644" width="9" style="311" hidden="1" customWidth="1"/>
    <col min="5645" max="5889" width="9" style="311"/>
    <col min="5890" max="5890" width="36.75" style="311" customWidth="1"/>
    <col min="5891" max="5891" width="11.625" style="311" customWidth="1"/>
    <col min="5892" max="5892" width="8.125" style="311" customWidth="1"/>
    <col min="5893" max="5893" width="36.5" style="311" customWidth="1"/>
    <col min="5894" max="5894" width="10.75" style="311" customWidth="1"/>
    <col min="5895" max="5895" width="8.125" style="311" customWidth="1"/>
    <col min="5896" max="5896" width="9.125" style="311" customWidth="1"/>
    <col min="5897" max="5900" width="9" style="311" hidden="1" customWidth="1"/>
    <col min="5901" max="6145" width="9" style="311"/>
    <col min="6146" max="6146" width="36.75" style="311" customWidth="1"/>
    <col min="6147" max="6147" width="11.625" style="311" customWidth="1"/>
    <col min="6148" max="6148" width="8.125" style="311" customWidth="1"/>
    <col min="6149" max="6149" width="36.5" style="311" customWidth="1"/>
    <col min="6150" max="6150" width="10.75" style="311" customWidth="1"/>
    <col min="6151" max="6151" width="8.125" style="311" customWidth="1"/>
    <col min="6152" max="6152" width="9.125" style="311" customWidth="1"/>
    <col min="6153" max="6156" width="9" style="311" hidden="1" customWidth="1"/>
    <col min="6157" max="6401" width="9" style="311"/>
    <col min="6402" max="6402" width="36.75" style="311" customWidth="1"/>
    <col min="6403" max="6403" width="11.625" style="311" customWidth="1"/>
    <col min="6404" max="6404" width="8.125" style="311" customWidth="1"/>
    <col min="6405" max="6405" width="36.5" style="311" customWidth="1"/>
    <col min="6406" max="6406" width="10.75" style="311" customWidth="1"/>
    <col min="6407" max="6407" width="8.125" style="311" customWidth="1"/>
    <col min="6408" max="6408" width="9.125" style="311" customWidth="1"/>
    <col min="6409" max="6412" width="9" style="311" hidden="1" customWidth="1"/>
    <col min="6413" max="6657" width="9" style="311"/>
    <col min="6658" max="6658" width="36.75" style="311" customWidth="1"/>
    <col min="6659" max="6659" width="11.625" style="311" customWidth="1"/>
    <col min="6660" max="6660" width="8.125" style="311" customWidth="1"/>
    <col min="6661" max="6661" width="36.5" style="311" customWidth="1"/>
    <col min="6662" max="6662" width="10.75" style="311" customWidth="1"/>
    <col min="6663" max="6663" width="8.125" style="311" customWidth="1"/>
    <col min="6664" max="6664" width="9.125" style="311" customWidth="1"/>
    <col min="6665" max="6668" width="9" style="311" hidden="1" customWidth="1"/>
    <col min="6669" max="6913" width="9" style="311"/>
    <col min="6914" max="6914" width="36.75" style="311" customWidth="1"/>
    <col min="6915" max="6915" width="11.625" style="311" customWidth="1"/>
    <col min="6916" max="6916" width="8.125" style="311" customWidth="1"/>
    <col min="6917" max="6917" width="36.5" style="311" customWidth="1"/>
    <col min="6918" max="6918" width="10.75" style="311" customWidth="1"/>
    <col min="6919" max="6919" width="8.125" style="311" customWidth="1"/>
    <col min="6920" max="6920" width="9.125" style="311" customWidth="1"/>
    <col min="6921" max="6924" width="9" style="311" hidden="1" customWidth="1"/>
    <col min="6925" max="7169" width="9" style="311"/>
    <col min="7170" max="7170" width="36.75" style="311" customWidth="1"/>
    <col min="7171" max="7171" width="11.625" style="311" customWidth="1"/>
    <col min="7172" max="7172" width="8.125" style="311" customWidth="1"/>
    <col min="7173" max="7173" width="36.5" style="311" customWidth="1"/>
    <col min="7174" max="7174" width="10.75" style="311" customWidth="1"/>
    <col min="7175" max="7175" width="8.125" style="311" customWidth="1"/>
    <col min="7176" max="7176" width="9.125" style="311" customWidth="1"/>
    <col min="7177" max="7180" width="9" style="311" hidden="1" customWidth="1"/>
    <col min="7181" max="7425" width="9" style="311"/>
    <col min="7426" max="7426" width="36.75" style="311" customWidth="1"/>
    <col min="7427" max="7427" width="11.625" style="311" customWidth="1"/>
    <col min="7428" max="7428" width="8.125" style="311" customWidth="1"/>
    <col min="7429" max="7429" width="36.5" style="311" customWidth="1"/>
    <col min="7430" max="7430" width="10.75" style="311" customWidth="1"/>
    <col min="7431" max="7431" width="8.125" style="311" customWidth="1"/>
    <col min="7432" max="7432" width="9.125" style="311" customWidth="1"/>
    <col min="7433" max="7436" width="9" style="311" hidden="1" customWidth="1"/>
    <col min="7437" max="7681" width="9" style="311"/>
    <col min="7682" max="7682" width="36.75" style="311" customWidth="1"/>
    <col min="7683" max="7683" width="11.625" style="311" customWidth="1"/>
    <col min="7684" max="7684" width="8.125" style="311" customWidth="1"/>
    <col min="7685" max="7685" width="36.5" style="311" customWidth="1"/>
    <col min="7686" max="7686" width="10.75" style="311" customWidth="1"/>
    <col min="7687" max="7687" width="8.125" style="311" customWidth="1"/>
    <col min="7688" max="7688" width="9.125" style="311" customWidth="1"/>
    <col min="7689" max="7692" width="9" style="311" hidden="1" customWidth="1"/>
    <col min="7693" max="7937" width="9" style="311"/>
    <col min="7938" max="7938" width="36.75" style="311" customWidth="1"/>
    <col min="7939" max="7939" width="11.625" style="311" customWidth="1"/>
    <col min="7940" max="7940" width="8.125" style="311" customWidth="1"/>
    <col min="7941" max="7941" width="36.5" style="311" customWidth="1"/>
    <col min="7942" max="7942" width="10.75" style="311" customWidth="1"/>
    <col min="7943" max="7943" width="8.125" style="311" customWidth="1"/>
    <col min="7944" max="7944" width="9.125" style="311" customWidth="1"/>
    <col min="7945" max="7948" width="9" style="311" hidden="1" customWidth="1"/>
    <col min="7949" max="8193" width="9" style="311"/>
    <col min="8194" max="8194" width="36.75" style="311" customWidth="1"/>
    <col min="8195" max="8195" width="11.625" style="311" customWidth="1"/>
    <col min="8196" max="8196" width="8.125" style="311" customWidth="1"/>
    <col min="8197" max="8197" width="36.5" style="311" customWidth="1"/>
    <col min="8198" max="8198" width="10.75" style="311" customWidth="1"/>
    <col min="8199" max="8199" width="8.125" style="311" customWidth="1"/>
    <col min="8200" max="8200" width="9.125" style="311" customWidth="1"/>
    <col min="8201" max="8204" width="9" style="311" hidden="1" customWidth="1"/>
    <col min="8205" max="8449" width="9" style="311"/>
    <col min="8450" max="8450" width="36.75" style="311" customWidth="1"/>
    <col min="8451" max="8451" width="11.625" style="311" customWidth="1"/>
    <col min="8452" max="8452" width="8.125" style="311" customWidth="1"/>
    <col min="8453" max="8453" width="36.5" style="311" customWidth="1"/>
    <col min="8454" max="8454" width="10.75" style="311" customWidth="1"/>
    <col min="8455" max="8455" width="8.125" style="311" customWidth="1"/>
    <col min="8456" max="8456" width="9.125" style="311" customWidth="1"/>
    <col min="8457" max="8460" width="9" style="311" hidden="1" customWidth="1"/>
    <col min="8461" max="8705" width="9" style="311"/>
    <col min="8706" max="8706" width="36.75" style="311" customWidth="1"/>
    <col min="8707" max="8707" width="11.625" style="311" customWidth="1"/>
    <col min="8708" max="8708" width="8.125" style="311" customWidth="1"/>
    <col min="8709" max="8709" width="36.5" style="311" customWidth="1"/>
    <col min="8710" max="8710" width="10.75" style="311" customWidth="1"/>
    <col min="8711" max="8711" width="8.125" style="311" customWidth="1"/>
    <col min="8712" max="8712" width="9.125" style="311" customWidth="1"/>
    <col min="8713" max="8716" width="9" style="311" hidden="1" customWidth="1"/>
    <col min="8717" max="8961" width="9" style="311"/>
    <col min="8962" max="8962" width="36.75" style="311" customWidth="1"/>
    <col min="8963" max="8963" width="11.625" style="311" customWidth="1"/>
    <col min="8964" max="8964" width="8.125" style="311" customWidth="1"/>
    <col min="8965" max="8965" width="36.5" style="311" customWidth="1"/>
    <col min="8966" max="8966" width="10.75" style="311" customWidth="1"/>
    <col min="8967" max="8967" width="8.125" style="311" customWidth="1"/>
    <col min="8968" max="8968" width="9.125" style="311" customWidth="1"/>
    <col min="8969" max="8972" width="9" style="311" hidden="1" customWidth="1"/>
    <col min="8973" max="9217" width="9" style="311"/>
    <col min="9218" max="9218" width="36.75" style="311" customWidth="1"/>
    <col min="9219" max="9219" width="11.625" style="311" customWidth="1"/>
    <col min="9220" max="9220" width="8.125" style="311" customWidth="1"/>
    <col min="9221" max="9221" width="36.5" style="311" customWidth="1"/>
    <col min="9222" max="9222" width="10.75" style="311" customWidth="1"/>
    <col min="9223" max="9223" width="8.125" style="311" customWidth="1"/>
    <col min="9224" max="9224" width="9.125" style="311" customWidth="1"/>
    <col min="9225" max="9228" width="9" style="311" hidden="1" customWidth="1"/>
    <col min="9229" max="9473" width="9" style="311"/>
    <col min="9474" max="9474" width="36.75" style="311" customWidth="1"/>
    <col min="9475" max="9475" width="11.625" style="311" customWidth="1"/>
    <col min="9476" max="9476" width="8.125" style="311" customWidth="1"/>
    <col min="9477" max="9477" width="36.5" style="311" customWidth="1"/>
    <col min="9478" max="9478" width="10.75" style="311" customWidth="1"/>
    <col min="9479" max="9479" width="8.125" style="311" customWidth="1"/>
    <col min="9480" max="9480" width="9.125" style="311" customWidth="1"/>
    <col min="9481" max="9484" width="9" style="311" hidden="1" customWidth="1"/>
    <col min="9485" max="9729" width="9" style="311"/>
    <col min="9730" max="9730" width="36.75" style="311" customWidth="1"/>
    <col min="9731" max="9731" width="11.625" style="311" customWidth="1"/>
    <col min="9732" max="9732" width="8.125" style="311" customWidth="1"/>
    <col min="9733" max="9733" width="36.5" style="311" customWidth="1"/>
    <col min="9734" max="9734" width="10.75" style="311" customWidth="1"/>
    <col min="9735" max="9735" width="8.125" style="311" customWidth="1"/>
    <col min="9736" max="9736" width="9.125" style="311" customWidth="1"/>
    <col min="9737" max="9740" width="9" style="311" hidden="1" customWidth="1"/>
    <col min="9741" max="9985" width="9" style="311"/>
    <col min="9986" max="9986" width="36.75" style="311" customWidth="1"/>
    <col min="9987" max="9987" width="11.625" style="311" customWidth="1"/>
    <col min="9988" max="9988" width="8.125" style="311" customWidth="1"/>
    <col min="9989" max="9989" width="36.5" style="311" customWidth="1"/>
    <col min="9990" max="9990" width="10.75" style="311" customWidth="1"/>
    <col min="9991" max="9991" width="8.125" style="311" customWidth="1"/>
    <col min="9992" max="9992" width="9.125" style="311" customWidth="1"/>
    <col min="9993" max="9996" width="9" style="311" hidden="1" customWidth="1"/>
    <col min="9997" max="10241" width="9" style="311"/>
    <col min="10242" max="10242" width="36.75" style="311" customWidth="1"/>
    <col min="10243" max="10243" width="11.625" style="311" customWidth="1"/>
    <col min="10244" max="10244" width="8.125" style="311" customWidth="1"/>
    <col min="10245" max="10245" width="36.5" style="311" customWidth="1"/>
    <col min="10246" max="10246" width="10.75" style="311" customWidth="1"/>
    <col min="10247" max="10247" width="8.125" style="311" customWidth="1"/>
    <col min="10248" max="10248" width="9.125" style="311" customWidth="1"/>
    <col min="10249" max="10252" width="9" style="311" hidden="1" customWidth="1"/>
    <col min="10253" max="10497" width="9" style="311"/>
    <col min="10498" max="10498" width="36.75" style="311" customWidth="1"/>
    <col min="10499" max="10499" width="11.625" style="311" customWidth="1"/>
    <col min="10500" max="10500" width="8.125" style="311" customWidth="1"/>
    <col min="10501" max="10501" width="36.5" style="311" customWidth="1"/>
    <col min="10502" max="10502" width="10.75" style="311" customWidth="1"/>
    <col min="10503" max="10503" width="8.125" style="311" customWidth="1"/>
    <col min="10504" max="10504" width="9.125" style="311" customWidth="1"/>
    <col min="10505" max="10508" width="9" style="311" hidden="1" customWidth="1"/>
    <col min="10509" max="10753" width="9" style="311"/>
    <col min="10754" max="10754" width="36.75" style="311" customWidth="1"/>
    <col min="10755" max="10755" width="11.625" style="311" customWidth="1"/>
    <col min="10756" max="10756" width="8.125" style="311" customWidth="1"/>
    <col min="10757" max="10757" width="36.5" style="311" customWidth="1"/>
    <col min="10758" max="10758" width="10.75" style="311" customWidth="1"/>
    <col min="10759" max="10759" width="8.125" style="311" customWidth="1"/>
    <col min="10760" max="10760" width="9.125" style="311" customWidth="1"/>
    <col min="10761" max="10764" width="9" style="311" hidden="1" customWidth="1"/>
    <col min="10765" max="11009" width="9" style="311"/>
    <col min="11010" max="11010" width="36.75" style="311" customWidth="1"/>
    <col min="11011" max="11011" width="11.625" style="311" customWidth="1"/>
    <col min="11012" max="11012" width="8.125" style="311" customWidth="1"/>
    <col min="11013" max="11013" width="36.5" style="311" customWidth="1"/>
    <col min="11014" max="11014" width="10.75" style="311" customWidth="1"/>
    <col min="11015" max="11015" width="8.125" style="311" customWidth="1"/>
    <col min="11016" max="11016" width="9.125" style="311" customWidth="1"/>
    <col min="11017" max="11020" width="9" style="311" hidden="1" customWidth="1"/>
    <col min="11021" max="11265" width="9" style="311"/>
    <col min="11266" max="11266" width="36.75" style="311" customWidth="1"/>
    <col min="11267" max="11267" width="11.625" style="311" customWidth="1"/>
    <col min="11268" max="11268" width="8.125" style="311" customWidth="1"/>
    <col min="11269" max="11269" width="36.5" style="311" customWidth="1"/>
    <col min="11270" max="11270" width="10.75" style="311" customWidth="1"/>
    <col min="11271" max="11271" width="8.125" style="311" customWidth="1"/>
    <col min="11272" max="11272" width="9.125" style="311" customWidth="1"/>
    <col min="11273" max="11276" width="9" style="311" hidden="1" customWidth="1"/>
    <col min="11277" max="11521" width="9" style="311"/>
    <col min="11522" max="11522" width="36.75" style="311" customWidth="1"/>
    <col min="11523" max="11523" width="11.625" style="311" customWidth="1"/>
    <col min="11524" max="11524" width="8.125" style="311" customWidth="1"/>
    <col min="11525" max="11525" width="36.5" style="311" customWidth="1"/>
    <col min="11526" max="11526" width="10.75" style="311" customWidth="1"/>
    <col min="11527" max="11527" width="8.125" style="311" customWidth="1"/>
    <col min="11528" max="11528" width="9.125" style="311" customWidth="1"/>
    <col min="11529" max="11532" width="9" style="311" hidden="1" customWidth="1"/>
    <col min="11533" max="11777" width="9" style="311"/>
    <col min="11778" max="11778" width="36.75" style="311" customWidth="1"/>
    <col min="11779" max="11779" width="11.625" style="311" customWidth="1"/>
    <col min="11780" max="11780" width="8.125" style="311" customWidth="1"/>
    <col min="11781" max="11781" width="36.5" style="311" customWidth="1"/>
    <col min="11782" max="11782" width="10.75" style="311" customWidth="1"/>
    <col min="11783" max="11783" width="8.125" style="311" customWidth="1"/>
    <col min="11784" max="11784" width="9.125" style="311" customWidth="1"/>
    <col min="11785" max="11788" width="9" style="311" hidden="1" customWidth="1"/>
    <col min="11789" max="12033" width="9" style="311"/>
    <col min="12034" max="12034" width="36.75" style="311" customWidth="1"/>
    <col min="12035" max="12035" width="11.625" style="311" customWidth="1"/>
    <col min="12036" max="12036" width="8.125" style="311" customWidth="1"/>
    <col min="12037" max="12037" width="36.5" style="311" customWidth="1"/>
    <col min="12038" max="12038" width="10.75" style="311" customWidth="1"/>
    <col min="12039" max="12039" width="8.125" style="311" customWidth="1"/>
    <col min="12040" max="12040" width="9.125" style="311" customWidth="1"/>
    <col min="12041" max="12044" width="9" style="311" hidden="1" customWidth="1"/>
    <col min="12045" max="12289" width="9" style="311"/>
    <col min="12290" max="12290" width="36.75" style="311" customWidth="1"/>
    <col min="12291" max="12291" width="11.625" style="311" customWidth="1"/>
    <col min="12292" max="12292" width="8.125" style="311" customWidth="1"/>
    <col min="12293" max="12293" width="36.5" style="311" customWidth="1"/>
    <col min="12294" max="12294" width="10.75" style="311" customWidth="1"/>
    <col min="12295" max="12295" width="8.125" style="311" customWidth="1"/>
    <col min="12296" max="12296" width="9.125" style="311" customWidth="1"/>
    <col min="12297" max="12300" width="9" style="311" hidden="1" customWidth="1"/>
    <col min="12301" max="12545" width="9" style="311"/>
    <col min="12546" max="12546" width="36.75" style="311" customWidth="1"/>
    <col min="12547" max="12547" width="11.625" style="311" customWidth="1"/>
    <col min="12548" max="12548" width="8.125" style="311" customWidth="1"/>
    <col min="12549" max="12549" width="36.5" style="311" customWidth="1"/>
    <col min="12550" max="12550" width="10.75" style="311" customWidth="1"/>
    <col min="12551" max="12551" width="8.125" style="311" customWidth="1"/>
    <col min="12552" max="12552" width="9.125" style="311" customWidth="1"/>
    <col min="12553" max="12556" width="9" style="311" hidden="1" customWidth="1"/>
    <col min="12557" max="12801" width="9" style="311"/>
    <col min="12802" max="12802" width="36.75" style="311" customWidth="1"/>
    <col min="12803" max="12803" width="11.625" style="311" customWidth="1"/>
    <col min="12804" max="12804" width="8.125" style="311" customWidth="1"/>
    <col min="12805" max="12805" width="36.5" style="311" customWidth="1"/>
    <col min="12806" max="12806" width="10.75" style="311" customWidth="1"/>
    <col min="12807" max="12807" width="8.125" style="311" customWidth="1"/>
    <col min="12808" max="12808" width="9.125" style="311" customWidth="1"/>
    <col min="12809" max="12812" width="9" style="311" hidden="1" customWidth="1"/>
    <col min="12813" max="13057" width="9" style="311"/>
    <col min="13058" max="13058" width="36.75" style="311" customWidth="1"/>
    <col min="13059" max="13059" width="11.625" style="311" customWidth="1"/>
    <col min="13060" max="13060" width="8.125" style="311" customWidth="1"/>
    <col min="13061" max="13061" width="36.5" style="311" customWidth="1"/>
    <col min="13062" max="13062" width="10.75" style="311" customWidth="1"/>
    <col min="13063" max="13063" width="8.125" style="311" customWidth="1"/>
    <col min="13064" max="13064" width="9.125" style="311" customWidth="1"/>
    <col min="13065" max="13068" width="9" style="311" hidden="1" customWidth="1"/>
    <col min="13069" max="13313" width="9" style="311"/>
    <col min="13314" max="13314" width="36.75" style="311" customWidth="1"/>
    <col min="13315" max="13315" width="11.625" style="311" customWidth="1"/>
    <col min="13316" max="13316" width="8.125" style="311" customWidth="1"/>
    <col min="13317" max="13317" width="36.5" style="311" customWidth="1"/>
    <col min="13318" max="13318" width="10.75" style="311" customWidth="1"/>
    <col min="13319" max="13319" width="8.125" style="311" customWidth="1"/>
    <col min="13320" max="13320" width="9.125" style="311" customWidth="1"/>
    <col min="13321" max="13324" width="9" style="311" hidden="1" customWidth="1"/>
    <col min="13325" max="13569" width="9" style="311"/>
    <col min="13570" max="13570" width="36.75" style="311" customWidth="1"/>
    <col min="13571" max="13571" width="11.625" style="311" customWidth="1"/>
    <col min="13572" max="13572" width="8.125" style="311" customWidth="1"/>
    <col min="13573" max="13573" width="36.5" style="311" customWidth="1"/>
    <col min="13574" max="13574" width="10.75" style="311" customWidth="1"/>
    <col min="13575" max="13575" width="8.125" style="311" customWidth="1"/>
    <col min="13576" max="13576" width="9.125" style="311" customWidth="1"/>
    <col min="13577" max="13580" width="9" style="311" hidden="1" customWidth="1"/>
    <col min="13581" max="13825" width="9" style="311"/>
    <col min="13826" max="13826" width="36.75" style="311" customWidth="1"/>
    <col min="13827" max="13827" width="11.625" style="311" customWidth="1"/>
    <col min="13828" max="13828" width="8.125" style="311" customWidth="1"/>
    <col min="13829" max="13829" width="36.5" style="311" customWidth="1"/>
    <col min="13830" max="13830" width="10.75" style="311" customWidth="1"/>
    <col min="13831" max="13831" width="8.125" style="311" customWidth="1"/>
    <col min="13832" max="13832" width="9.125" style="311" customWidth="1"/>
    <col min="13833" max="13836" width="9" style="311" hidden="1" customWidth="1"/>
    <col min="13837" max="14081" width="9" style="311"/>
    <col min="14082" max="14082" width="36.75" style="311" customWidth="1"/>
    <col min="14083" max="14083" width="11.625" style="311" customWidth="1"/>
    <col min="14084" max="14084" width="8.125" style="311" customWidth="1"/>
    <col min="14085" max="14085" width="36.5" style="311" customWidth="1"/>
    <col min="14086" max="14086" width="10.75" style="311" customWidth="1"/>
    <col min="14087" max="14087" width="8.125" style="311" customWidth="1"/>
    <col min="14088" max="14088" width="9.125" style="311" customWidth="1"/>
    <col min="14089" max="14092" width="9" style="311" hidden="1" customWidth="1"/>
    <col min="14093" max="14337" width="9" style="311"/>
    <col min="14338" max="14338" width="36.75" style="311" customWidth="1"/>
    <col min="14339" max="14339" width="11.625" style="311" customWidth="1"/>
    <col min="14340" max="14340" width="8.125" style="311" customWidth="1"/>
    <col min="14341" max="14341" width="36.5" style="311" customWidth="1"/>
    <col min="14342" max="14342" width="10.75" style="311" customWidth="1"/>
    <col min="14343" max="14343" width="8.125" style="311" customWidth="1"/>
    <col min="14344" max="14344" width="9.125" style="311" customWidth="1"/>
    <col min="14345" max="14348" width="9" style="311" hidden="1" customWidth="1"/>
    <col min="14349" max="14593" width="9" style="311"/>
    <col min="14594" max="14594" width="36.75" style="311" customWidth="1"/>
    <col min="14595" max="14595" width="11.625" style="311" customWidth="1"/>
    <col min="14596" max="14596" width="8.125" style="311" customWidth="1"/>
    <col min="14597" max="14597" width="36.5" style="311" customWidth="1"/>
    <col min="14598" max="14598" width="10.75" style="311" customWidth="1"/>
    <col min="14599" max="14599" width="8.125" style="311" customWidth="1"/>
    <col min="14600" max="14600" width="9.125" style="311" customWidth="1"/>
    <col min="14601" max="14604" width="9" style="311" hidden="1" customWidth="1"/>
    <col min="14605" max="14849" width="9" style="311"/>
    <col min="14850" max="14850" width="36.75" style="311" customWidth="1"/>
    <col min="14851" max="14851" width="11.625" style="311" customWidth="1"/>
    <col min="14852" max="14852" width="8.125" style="311" customWidth="1"/>
    <col min="14853" max="14853" width="36.5" style="311" customWidth="1"/>
    <col min="14854" max="14854" width="10.75" style="311" customWidth="1"/>
    <col min="14855" max="14855" width="8.125" style="311" customWidth="1"/>
    <col min="14856" max="14856" width="9.125" style="311" customWidth="1"/>
    <col min="14857" max="14860" width="9" style="311" hidden="1" customWidth="1"/>
    <col min="14861" max="15105" width="9" style="311"/>
    <col min="15106" max="15106" width="36.75" style="311" customWidth="1"/>
    <col min="15107" max="15107" width="11.625" style="311" customWidth="1"/>
    <col min="15108" max="15108" width="8.125" style="311" customWidth="1"/>
    <col min="15109" max="15109" width="36.5" style="311" customWidth="1"/>
    <col min="15110" max="15110" width="10.75" style="311" customWidth="1"/>
    <col min="15111" max="15111" width="8.125" style="311" customWidth="1"/>
    <col min="15112" max="15112" width="9.125" style="311" customWidth="1"/>
    <col min="15113" max="15116" width="9" style="311" hidden="1" customWidth="1"/>
    <col min="15117" max="15361" width="9" style="311"/>
    <col min="15362" max="15362" width="36.75" style="311" customWidth="1"/>
    <col min="15363" max="15363" width="11.625" style="311" customWidth="1"/>
    <col min="15364" max="15364" width="8.125" style="311" customWidth="1"/>
    <col min="15365" max="15365" width="36.5" style="311" customWidth="1"/>
    <col min="15366" max="15366" width="10.75" style="311" customWidth="1"/>
    <col min="15367" max="15367" width="8.125" style="311" customWidth="1"/>
    <col min="15368" max="15368" width="9.125" style="311" customWidth="1"/>
    <col min="15369" max="15372" width="9" style="311" hidden="1" customWidth="1"/>
    <col min="15373" max="15617" width="9" style="311"/>
    <col min="15618" max="15618" width="36.75" style="311" customWidth="1"/>
    <col min="15619" max="15619" width="11.625" style="311" customWidth="1"/>
    <col min="15620" max="15620" width="8.125" style="311" customWidth="1"/>
    <col min="15621" max="15621" width="36.5" style="311" customWidth="1"/>
    <col min="15622" max="15622" width="10.75" style="311" customWidth="1"/>
    <col min="15623" max="15623" width="8.125" style="311" customWidth="1"/>
    <col min="15624" max="15624" width="9.125" style="311" customWidth="1"/>
    <col min="15625" max="15628" width="9" style="311" hidden="1" customWidth="1"/>
    <col min="15629" max="15873" width="9" style="311"/>
    <col min="15874" max="15874" width="36.75" style="311" customWidth="1"/>
    <col min="15875" max="15875" width="11.625" style="311" customWidth="1"/>
    <col min="15876" max="15876" width="8.125" style="311" customWidth="1"/>
    <col min="15877" max="15877" width="36.5" style="311" customWidth="1"/>
    <col min="15878" max="15878" width="10.75" style="311" customWidth="1"/>
    <col min="15879" max="15879" width="8.125" style="311" customWidth="1"/>
    <col min="15880" max="15880" width="9.125" style="311" customWidth="1"/>
    <col min="15881" max="15884" width="9" style="311" hidden="1" customWidth="1"/>
    <col min="15885" max="16129" width="9" style="311"/>
    <col min="16130" max="16130" width="36.75" style="311" customWidth="1"/>
    <col min="16131" max="16131" width="11.625" style="311" customWidth="1"/>
    <col min="16132" max="16132" width="8.125" style="311" customWidth="1"/>
    <col min="16133" max="16133" width="36.5" style="311" customWidth="1"/>
    <col min="16134" max="16134" width="10.75" style="311" customWidth="1"/>
    <col min="16135" max="16135" width="8.125" style="311" customWidth="1"/>
    <col min="16136" max="16136" width="9.125" style="311" customWidth="1"/>
    <col min="16137" max="16140" width="9" style="311" hidden="1" customWidth="1"/>
    <col min="16141" max="16384" width="9" style="311"/>
  </cols>
  <sheetData>
    <row r="1" ht="18" spans="1:14">
      <c r="A1" s="50" t="s">
        <v>890</v>
      </c>
      <c r="B1" s="50"/>
      <c r="C1" s="50"/>
      <c r="D1" s="50"/>
      <c r="E1" s="50"/>
      <c r="F1" s="50"/>
      <c r="G1" s="50"/>
      <c r="H1" s="50"/>
      <c r="I1" s="50"/>
      <c r="J1" s="50"/>
      <c r="K1" s="50"/>
      <c r="L1" s="50"/>
      <c r="M1" s="50"/>
      <c r="N1" s="50"/>
    </row>
    <row r="2" ht="24.75" customHeight="1" spans="1:14">
      <c r="A2" s="82" t="s">
        <v>891</v>
      </c>
      <c r="B2" s="82"/>
      <c r="C2" s="82"/>
      <c r="D2" s="82"/>
      <c r="E2" s="82"/>
      <c r="F2" s="82"/>
      <c r="G2" s="82"/>
      <c r="H2" s="82"/>
      <c r="I2" s="82"/>
      <c r="J2" s="82"/>
      <c r="K2" s="82"/>
      <c r="L2" s="82"/>
      <c r="M2" s="82"/>
      <c r="N2" s="82"/>
    </row>
    <row r="3" ht="18" spans="1:14">
      <c r="A3" s="312"/>
      <c r="B3" s="313"/>
      <c r="C3" s="313"/>
      <c r="D3" s="313"/>
      <c r="E3" s="313"/>
      <c r="F3" s="313"/>
      <c r="G3" s="313"/>
      <c r="H3" s="329"/>
      <c r="J3" s="313"/>
      <c r="K3" s="313"/>
      <c r="L3" s="313"/>
      <c r="M3" s="313"/>
      <c r="N3" s="334" t="s">
        <v>2</v>
      </c>
    </row>
    <row r="4" ht="54" spans="1:14">
      <c r="A4" s="314" t="s">
        <v>3</v>
      </c>
      <c r="B4" s="315" t="s">
        <v>61</v>
      </c>
      <c r="C4" s="315" t="s">
        <v>62</v>
      </c>
      <c r="D4" s="315" t="s">
        <v>63</v>
      </c>
      <c r="E4" s="315" t="s">
        <v>4</v>
      </c>
      <c r="F4" s="315" t="s">
        <v>65</v>
      </c>
      <c r="G4" s="330" t="s">
        <v>66</v>
      </c>
      <c r="H4" s="314" t="s">
        <v>866</v>
      </c>
      <c r="I4" s="315" t="s">
        <v>61</v>
      </c>
      <c r="J4" s="315" t="s">
        <v>62</v>
      </c>
      <c r="K4" s="315" t="s">
        <v>63</v>
      </c>
      <c r="L4" s="315" t="s">
        <v>4</v>
      </c>
      <c r="M4" s="315" t="s">
        <v>65</v>
      </c>
      <c r="N4" s="330" t="s">
        <v>66</v>
      </c>
    </row>
    <row r="5" ht="37.5" customHeight="1" spans="1:14">
      <c r="A5" s="316" t="s">
        <v>68</v>
      </c>
      <c r="B5" s="317"/>
      <c r="C5" s="318"/>
      <c r="D5" s="318"/>
      <c r="E5" s="318"/>
      <c r="F5" s="318"/>
      <c r="G5" s="331"/>
      <c r="H5" s="316" t="s">
        <v>68</v>
      </c>
      <c r="I5" s="317"/>
      <c r="J5" s="318"/>
      <c r="K5" s="318"/>
      <c r="L5" s="318"/>
      <c r="M5" s="318"/>
      <c r="N5" s="331"/>
    </row>
    <row r="6" ht="30.75" customHeight="1" spans="1:14">
      <c r="A6" s="319" t="s">
        <v>892</v>
      </c>
      <c r="B6" s="317"/>
      <c r="C6" s="318"/>
      <c r="D6" s="318"/>
      <c r="E6" s="318"/>
      <c r="F6" s="318"/>
      <c r="G6" s="331"/>
      <c r="H6" s="319" t="s">
        <v>893</v>
      </c>
      <c r="I6" s="317"/>
      <c r="J6" s="318"/>
      <c r="K6" s="318"/>
      <c r="L6" s="318"/>
      <c r="M6" s="318"/>
      <c r="N6" s="331"/>
    </row>
    <row r="7" ht="36.75" customHeight="1" spans="1:14">
      <c r="A7" s="320" t="s">
        <v>894</v>
      </c>
      <c r="B7" s="133"/>
      <c r="C7" s="321"/>
      <c r="D7" s="321"/>
      <c r="E7" s="321"/>
      <c r="F7" s="321"/>
      <c r="G7" s="332"/>
      <c r="H7" s="320" t="s">
        <v>895</v>
      </c>
      <c r="I7" s="133">
        <f>SUM(I8:I10)</f>
        <v>0</v>
      </c>
      <c r="J7" s="321"/>
      <c r="K7" s="321"/>
      <c r="L7" s="321"/>
      <c r="M7" s="321"/>
      <c r="N7" s="332"/>
    </row>
    <row r="8" ht="36.75" customHeight="1" spans="1:14">
      <c r="A8" s="322" t="s">
        <v>896</v>
      </c>
      <c r="B8" s="133"/>
      <c r="C8" s="321"/>
      <c r="D8" s="321"/>
      <c r="E8" s="321"/>
      <c r="F8" s="321"/>
      <c r="G8" s="332"/>
      <c r="H8" s="322" t="s">
        <v>896</v>
      </c>
      <c r="I8" s="133"/>
      <c r="J8" s="321"/>
      <c r="K8" s="321"/>
      <c r="L8" s="321"/>
      <c r="M8" s="321"/>
      <c r="N8" s="332"/>
    </row>
    <row r="9" ht="36.75" customHeight="1" spans="1:14">
      <c r="A9" s="322" t="s">
        <v>897</v>
      </c>
      <c r="B9" s="133"/>
      <c r="C9" s="321"/>
      <c r="D9" s="321"/>
      <c r="E9" s="321"/>
      <c r="F9" s="321"/>
      <c r="G9" s="332"/>
      <c r="H9" s="322" t="s">
        <v>897</v>
      </c>
      <c r="I9" s="133"/>
      <c r="J9" s="321"/>
      <c r="K9" s="321"/>
      <c r="L9" s="321"/>
      <c r="M9" s="321"/>
      <c r="N9" s="332"/>
    </row>
    <row r="10" ht="36.75" customHeight="1" spans="1:14">
      <c r="A10" s="322" t="s">
        <v>898</v>
      </c>
      <c r="B10" s="133"/>
      <c r="C10" s="321"/>
      <c r="D10" s="321"/>
      <c r="E10" s="321"/>
      <c r="F10" s="321"/>
      <c r="G10" s="332"/>
      <c r="H10" s="322" t="s">
        <v>898</v>
      </c>
      <c r="I10" s="133"/>
      <c r="J10" s="321"/>
      <c r="K10" s="321"/>
      <c r="L10" s="321"/>
      <c r="M10" s="321"/>
      <c r="N10" s="332"/>
    </row>
    <row r="11" ht="36.75" customHeight="1" spans="1:14">
      <c r="A11" s="320" t="s">
        <v>899</v>
      </c>
      <c r="B11" s="133">
        <f>B12+B13</f>
        <v>0</v>
      </c>
      <c r="C11" s="321"/>
      <c r="D11" s="321"/>
      <c r="E11" s="321"/>
      <c r="F11" s="321"/>
      <c r="G11" s="332"/>
      <c r="H11" s="320" t="s">
        <v>900</v>
      </c>
      <c r="I11" s="133">
        <f>I12+I13</f>
        <v>0</v>
      </c>
      <c r="J11" s="321"/>
      <c r="K11" s="321"/>
      <c r="L11" s="321"/>
      <c r="M11" s="321"/>
      <c r="N11" s="332"/>
    </row>
    <row r="12" ht="36.75" customHeight="1" spans="1:14">
      <c r="A12" s="323" t="s">
        <v>901</v>
      </c>
      <c r="B12" s="133"/>
      <c r="C12" s="321"/>
      <c r="D12" s="321"/>
      <c r="E12" s="321"/>
      <c r="F12" s="321"/>
      <c r="G12" s="332"/>
      <c r="H12" s="322" t="s">
        <v>902</v>
      </c>
      <c r="I12" s="133"/>
      <c r="J12" s="321"/>
      <c r="K12" s="321"/>
      <c r="L12" s="321"/>
      <c r="M12" s="321"/>
      <c r="N12" s="332"/>
    </row>
    <row r="13" ht="36.75" customHeight="1" spans="1:14">
      <c r="A13" s="322" t="s">
        <v>903</v>
      </c>
      <c r="B13" s="133"/>
      <c r="C13" s="321"/>
      <c r="D13" s="321"/>
      <c r="E13" s="321"/>
      <c r="F13" s="321"/>
      <c r="G13" s="332"/>
      <c r="H13" s="322" t="s">
        <v>903</v>
      </c>
      <c r="I13" s="133"/>
      <c r="J13" s="321"/>
      <c r="K13" s="321"/>
      <c r="L13" s="321"/>
      <c r="M13" s="321"/>
      <c r="N13" s="332"/>
    </row>
    <row r="14" ht="36.75" customHeight="1" spans="1:14">
      <c r="A14" s="320" t="s">
        <v>904</v>
      </c>
      <c r="B14" s="133"/>
      <c r="C14" s="321"/>
      <c r="D14" s="321"/>
      <c r="E14" s="321"/>
      <c r="F14" s="321"/>
      <c r="G14" s="332"/>
      <c r="H14" s="320" t="s">
        <v>905</v>
      </c>
      <c r="I14" s="133"/>
      <c r="J14" s="321"/>
      <c r="K14" s="321"/>
      <c r="L14" s="321"/>
      <c r="M14" s="321"/>
      <c r="N14" s="332"/>
    </row>
    <row r="15" ht="36.75" customHeight="1" spans="1:14">
      <c r="A15" s="320" t="s">
        <v>906</v>
      </c>
      <c r="B15" s="133"/>
      <c r="C15" s="321"/>
      <c r="D15" s="321"/>
      <c r="E15" s="321"/>
      <c r="F15" s="321"/>
      <c r="G15" s="332"/>
      <c r="H15" s="320" t="s">
        <v>907</v>
      </c>
      <c r="I15" s="133"/>
      <c r="J15" s="321"/>
      <c r="K15" s="321"/>
      <c r="L15" s="321"/>
      <c r="M15" s="321"/>
      <c r="N15" s="332"/>
    </row>
    <row r="16" ht="36.75" customHeight="1" spans="1:14">
      <c r="A16" s="324"/>
      <c r="B16" s="325"/>
      <c r="C16" s="325"/>
      <c r="D16" s="325"/>
      <c r="E16" s="325"/>
      <c r="F16" s="325"/>
      <c r="G16" s="325"/>
      <c r="H16" s="333" t="s">
        <v>908</v>
      </c>
      <c r="I16" s="325"/>
      <c r="J16" s="325"/>
      <c r="K16" s="325"/>
      <c r="L16" s="325"/>
      <c r="M16" s="325"/>
      <c r="N16" s="325"/>
    </row>
    <row r="17" ht="38.25" customHeight="1" spans="1:13">
      <c r="A17" s="326" t="s">
        <v>909</v>
      </c>
      <c r="B17" s="326"/>
      <c r="C17" s="326"/>
      <c r="D17" s="326"/>
      <c r="E17" s="326"/>
      <c r="F17" s="326"/>
      <c r="G17" s="326"/>
      <c r="H17" s="326"/>
      <c r="I17" s="326"/>
      <c r="J17" s="326"/>
      <c r="K17" s="326"/>
      <c r="L17" s="326"/>
      <c r="M17" s="326"/>
    </row>
    <row r="18" ht="14.25" spans="1:13">
      <c r="A18" s="327" t="s">
        <v>682</v>
      </c>
      <c r="B18" s="326"/>
      <c r="C18" s="326"/>
      <c r="D18" s="326"/>
      <c r="E18" s="326"/>
      <c r="F18" s="326"/>
      <c r="G18" s="326"/>
      <c r="H18" s="326"/>
      <c r="I18" s="326"/>
      <c r="J18" s="326"/>
      <c r="K18" s="326"/>
      <c r="L18" s="326"/>
      <c r="M18" s="326"/>
    </row>
    <row r="19" spans="1:13">
      <c r="A19" s="311"/>
      <c r="B19" s="328"/>
      <c r="C19" s="328"/>
      <c r="D19" s="328"/>
      <c r="E19" s="328"/>
      <c r="F19" s="328"/>
      <c r="I19" s="328"/>
      <c r="J19" s="328"/>
      <c r="K19" s="328"/>
      <c r="L19" s="328"/>
      <c r="M19" s="328"/>
    </row>
    <row r="20" spans="1:1">
      <c r="A20" s="311"/>
    </row>
    <row r="21" spans="1:1">
      <c r="A21" s="311"/>
    </row>
    <row r="22" spans="1:1">
      <c r="A22" s="311"/>
    </row>
    <row r="23" spans="1:1">
      <c r="A23" s="311"/>
    </row>
    <row r="24" spans="1:1">
      <c r="A24" s="311"/>
    </row>
    <row r="25" spans="1:1">
      <c r="A25" s="311"/>
    </row>
    <row r="26" spans="1:1">
      <c r="A26" s="311"/>
    </row>
    <row r="27" spans="1:1">
      <c r="A27" s="311"/>
    </row>
    <row r="28" spans="1:1">
      <c r="A28" s="311"/>
    </row>
    <row r="29" spans="1:1">
      <c r="A29" s="311"/>
    </row>
    <row r="30" spans="1:1">
      <c r="A30" s="311"/>
    </row>
    <row r="31" spans="1:1">
      <c r="A31" s="311"/>
    </row>
    <row r="32" spans="1:1">
      <c r="A32" s="311"/>
    </row>
    <row r="33" spans="1:1">
      <c r="A33" s="311"/>
    </row>
    <row r="34" spans="1:1">
      <c r="A34" s="311"/>
    </row>
    <row r="35" spans="1:1">
      <c r="A35" s="311"/>
    </row>
    <row r="36" spans="1:1">
      <c r="A36" s="311"/>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F9" sqref="F9"/>
    </sheetView>
  </sheetViews>
  <sheetFormatPr defaultColWidth="9" defaultRowHeight="14.25" outlineLevelCol="3"/>
  <cols>
    <col min="1" max="4" width="23.625" customWidth="1"/>
    <col min="5" max="5" width="28.875" customWidth="1"/>
  </cols>
  <sheetData>
    <row r="1" ht="72" customHeight="1" spans="1:4">
      <c r="A1" s="45" t="s">
        <v>910</v>
      </c>
      <c r="B1" s="45"/>
      <c r="C1" s="45"/>
      <c r="D1" s="45"/>
    </row>
    <row r="2" ht="13.5" customHeight="1" spans="1:4">
      <c r="A2" s="46" t="s">
        <v>911</v>
      </c>
      <c r="B2" s="47"/>
      <c r="C2" s="47"/>
      <c r="D2" s="47"/>
    </row>
    <row r="3" ht="13.5" customHeight="1" spans="1:4">
      <c r="A3" s="47"/>
      <c r="B3" s="47"/>
      <c r="C3" s="47"/>
      <c r="D3" s="47"/>
    </row>
    <row r="4" ht="13.5" customHeight="1" spans="1:4">
      <c r="A4" s="47"/>
      <c r="B4" s="47"/>
      <c r="C4" s="47"/>
      <c r="D4" s="47"/>
    </row>
    <row r="5" ht="13.5" customHeight="1" spans="1:4">
      <c r="A5" s="47"/>
      <c r="B5" s="47"/>
      <c r="C5" s="47"/>
      <c r="D5" s="47"/>
    </row>
    <row r="6" ht="13.5" customHeight="1" spans="1:4">
      <c r="A6" s="47"/>
      <c r="B6" s="47"/>
      <c r="C6" s="47"/>
      <c r="D6" s="47"/>
    </row>
    <row r="7" ht="13.5" customHeight="1" spans="1:4">
      <c r="A7" s="47"/>
      <c r="B7" s="47"/>
      <c r="C7" s="47"/>
      <c r="D7" s="47"/>
    </row>
    <row r="8" ht="13.5" customHeight="1" spans="1:4">
      <c r="A8" s="47"/>
      <c r="B8" s="47"/>
      <c r="C8" s="47"/>
      <c r="D8" s="47"/>
    </row>
    <row r="9" ht="13.5" customHeight="1" spans="1:4">
      <c r="A9" s="47"/>
      <c r="B9" s="47"/>
      <c r="C9" s="47"/>
      <c r="D9" s="47"/>
    </row>
    <row r="10" ht="13.5" customHeight="1" spans="1:4">
      <c r="A10" s="47"/>
      <c r="B10" s="47"/>
      <c r="C10" s="47"/>
      <c r="D10" s="47"/>
    </row>
    <row r="11" ht="13.5" customHeight="1" spans="1:4">
      <c r="A11" s="47"/>
      <c r="B11" s="47"/>
      <c r="C11" s="47"/>
      <c r="D11" s="47"/>
    </row>
    <row r="12" ht="13.5" customHeight="1" spans="1:4">
      <c r="A12" s="47"/>
      <c r="B12" s="47"/>
      <c r="C12" s="47"/>
      <c r="D12" s="47"/>
    </row>
    <row r="13" ht="13.5" customHeight="1" spans="1:4">
      <c r="A13" s="47"/>
      <c r="B13" s="47"/>
      <c r="C13" s="47"/>
      <c r="D13" s="47"/>
    </row>
    <row r="14" ht="13.5" customHeight="1" spans="1:4">
      <c r="A14" s="47"/>
      <c r="B14" s="47"/>
      <c r="C14" s="47"/>
      <c r="D14" s="47"/>
    </row>
    <row r="15" ht="13.5" customHeight="1" spans="1:4">
      <c r="A15" s="47"/>
      <c r="B15" s="47"/>
      <c r="C15" s="47"/>
      <c r="D15" s="47"/>
    </row>
    <row r="16" ht="13.5" customHeight="1" spans="1:4">
      <c r="A16" s="47"/>
      <c r="B16" s="47"/>
      <c r="C16" s="47"/>
      <c r="D16" s="47"/>
    </row>
    <row r="17" ht="13.5" customHeight="1" spans="1:4">
      <c r="A17" s="47"/>
      <c r="B17" s="47"/>
      <c r="C17" s="47"/>
      <c r="D17" s="47"/>
    </row>
    <row r="18" ht="13.5" customHeight="1" spans="1:4">
      <c r="A18" s="47"/>
      <c r="B18" s="47"/>
      <c r="C18" s="47"/>
      <c r="D18" s="47"/>
    </row>
    <row r="19" ht="13.5" customHeight="1" spans="1:4">
      <c r="A19" s="47"/>
      <c r="B19" s="47"/>
      <c r="C19" s="47"/>
      <c r="D19" s="47"/>
    </row>
    <row r="20" ht="13.5" customHeight="1" spans="1:4">
      <c r="A20" s="47"/>
      <c r="B20" s="47"/>
      <c r="C20" s="47"/>
      <c r="D20" s="47"/>
    </row>
    <row r="21" ht="13.5" customHeight="1" spans="1:4">
      <c r="A21" s="47"/>
      <c r="B21" s="47"/>
      <c r="C21" s="47"/>
      <c r="D21" s="47"/>
    </row>
    <row r="22" ht="13.5" customHeight="1" spans="1:4">
      <c r="A22" s="47"/>
      <c r="B22" s="47"/>
      <c r="C22" s="47"/>
      <c r="D22" s="47"/>
    </row>
    <row r="23" ht="13.5" customHeight="1" spans="1:4">
      <c r="A23" s="47"/>
      <c r="B23" s="47"/>
      <c r="C23" s="47"/>
      <c r="D23" s="47"/>
    </row>
    <row r="24" ht="13.5" customHeight="1" spans="1:4">
      <c r="A24" s="47"/>
      <c r="B24" s="47"/>
      <c r="C24" s="47"/>
      <c r="D24" s="47"/>
    </row>
    <row r="25" ht="13.5" customHeight="1" spans="1:4">
      <c r="A25" s="47"/>
      <c r="B25" s="47"/>
      <c r="C25" s="47"/>
      <c r="D25" s="47"/>
    </row>
    <row r="26" ht="13.5" customHeight="1" spans="1:4">
      <c r="A26" s="47"/>
      <c r="B26" s="47"/>
      <c r="C26" s="47"/>
      <c r="D26" s="47"/>
    </row>
    <row r="27" ht="13.5" customHeight="1" spans="1:4">
      <c r="A27" s="47"/>
      <c r="B27" s="47"/>
      <c r="C27" s="47"/>
      <c r="D27" s="47"/>
    </row>
    <row r="28" ht="13.5" customHeight="1" spans="1:4">
      <c r="A28" s="47"/>
      <c r="B28" s="47"/>
      <c r="C28" s="47"/>
      <c r="D28" s="47"/>
    </row>
    <row r="29" ht="13.5" customHeight="1" spans="1:4">
      <c r="A29" s="47"/>
      <c r="B29" s="47"/>
      <c r="C29" s="47"/>
      <c r="D29" s="47"/>
    </row>
    <row r="30" ht="13.5" customHeight="1" spans="1:4">
      <c r="A30" s="47"/>
      <c r="B30" s="47"/>
      <c r="C30" s="47"/>
      <c r="D30" s="47"/>
    </row>
    <row r="31" ht="13.5" customHeight="1" spans="1:4">
      <c r="A31" s="47"/>
      <c r="B31" s="47"/>
      <c r="C31" s="47"/>
      <c r="D31" s="47"/>
    </row>
    <row r="32" ht="13.5" customHeight="1" spans="1:4">
      <c r="A32" s="47"/>
      <c r="B32" s="47"/>
      <c r="C32" s="47"/>
      <c r="D32" s="47"/>
    </row>
    <row r="33" ht="13.5" customHeight="1" spans="1:4">
      <c r="A33" s="47"/>
      <c r="B33" s="47"/>
      <c r="C33" s="47"/>
      <c r="D33" s="47"/>
    </row>
    <row r="34" ht="13.5" customHeight="1" spans="1:4">
      <c r="A34" s="47"/>
      <c r="B34" s="47"/>
      <c r="C34" s="47"/>
      <c r="D34" s="47"/>
    </row>
    <row r="35" ht="13.5" customHeight="1" spans="1:4">
      <c r="A35" s="47"/>
      <c r="B35" s="47"/>
      <c r="C35" s="47"/>
      <c r="D35" s="47"/>
    </row>
    <row r="36" ht="13.5"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showZeros="0" zoomScale="115" zoomScaleNormal="115" topLeftCell="A19" workbookViewId="0">
      <selection activeCell="F29" sqref="F29"/>
    </sheetView>
  </sheetViews>
  <sheetFormatPr defaultColWidth="9" defaultRowHeight="14.25" outlineLevelCol="7"/>
  <cols>
    <col min="1" max="1" width="31" style="268" customWidth="1"/>
    <col min="2" max="2" width="11.875" style="269" customWidth="1"/>
    <col min="3" max="3" width="8.75" style="270" hidden="1" customWidth="1"/>
    <col min="4" max="4" width="7" style="271" customWidth="1"/>
    <col min="5" max="5" width="29.75" style="268" customWidth="1"/>
    <col min="6" max="6" width="14.375" style="272" customWidth="1"/>
    <col min="7" max="7" width="11.625" style="270" hidden="1" customWidth="1"/>
    <col min="8" max="8" width="9.375" style="273" customWidth="1"/>
    <col min="9" max="16384" width="9" style="268"/>
  </cols>
  <sheetData>
    <row r="1" ht="18" customHeight="1" spans="1:8">
      <c r="A1" s="4" t="s">
        <v>912</v>
      </c>
      <c r="B1" s="157"/>
      <c r="C1" s="79"/>
      <c r="D1" s="274"/>
      <c r="E1" s="4"/>
      <c r="F1" s="157"/>
      <c r="G1" s="79"/>
      <c r="H1" s="4"/>
    </row>
    <row r="2" ht="24" spans="1:8">
      <c r="A2" s="118" t="s">
        <v>913</v>
      </c>
      <c r="B2" s="158"/>
      <c r="C2" s="83"/>
      <c r="D2" s="275"/>
      <c r="E2" s="119"/>
      <c r="F2" s="158"/>
      <c r="G2" s="83"/>
      <c r="H2" s="119"/>
    </row>
    <row r="3" spans="1:8">
      <c r="A3" s="276"/>
      <c r="B3" s="277"/>
      <c r="C3" s="278"/>
      <c r="D3" s="279"/>
      <c r="E3" s="276"/>
      <c r="F3" s="300" t="s">
        <v>2</v>
      </c>
      <c r="G3" s="301"/>
      <c r="H3" s="300"/>
    </row>
    <row r="4" ht="17.1" customHeight="1" spans="1:8">
      <c r="A4" s="280" t="s">
        <v>3</v>
      </c>
      <c r="B4" s="281" t="s">
        <v>61</v>
      </c>
      <c r="C4" s="282" t="s">
        <v>914</v>
      </c>
      <c r="D4" s="283" t="s">
        <v>5</v>
      </c>
      <c r="E4" s="280" t="s">
        <v>67</v>
      </c>
      <c r="F4" s="261" t="s">
        <v>61</v>
      </c>
      <c r="G4" s="282" t="s">
        <v>915</v>
      </c>
      <c r="H4" s="302" t="s">
        <v>5</v>
      </c>
    </row>
    <row r="5" spans="1:8">
      <c r="A5" s="280" t="s">
        <v>68</v>
      </c>
      <c r="B5" s="216">
        <f>SUM(B6,B32)</f>
        <v>3329.74</v>
      </c>
      <c r="C5" s="284">
        <f>SUM(C6,C32)</f>
        <v>3766.1</v>
      </c>
      <c r="D5" s="285">
        <f>ROUND(SUM(B5-C5)/C5*100,1)</f>
        <v>-11.6</v>
      </c>
      <c r="E5" s="280" t="s">
        <v>68</v>
      </c>
      <c r="F5" s="303">
        <f>SUM(F6,F32)</f>
        <v>3329.74</v>
      </c>
      <c r="G5" s="284">
        <f>SUM(G6,G32)</f>
        <v>3766.1</v>
      </c>
      <c r="H5" s="304">
        <f>ROUND(SUM(F5-G5)/G5*100,1)</f>
        <v>-11.6</v>
      </c>
    </row>
    <row r="6" spans="1:8">
      <c r="A6" s="286" t="s">
        <v>69</v>
      </c>
      <c r="B6" s="216">
        <f>SUM(B7,B23)</f>
        <v>342.6</v>
      </c>
      <c r="C6" s="284">
        <f>SUM(C7,C23)</f>
        <v>261</v>
      </c>
      <c r="D6" s="285">
        <f>ROUND(SUM(B6-C6)/C6*100,1)</f>
        <v>31.3</v>
      </c>
      <c r="E6" s="286" t="s">
        <v>70</v>
      </c>
      <c r="F6" s="303">
        <f>SUM(F7:F31)</f>
        <v>2808.59</v>
      </c>
      <c r="G6" s="284">
        <f>SUM(G7:G31)</f>
        <v>3735.42</v>
      </c>
      <c r="H6" s="304">
        <f>ROUND(SUM(F6-G6)/G6*100,1)</f>
        <v>-24.8</v>
      </c>
    </row>
    <row r="7" spans="1:8">
      <c r="A7" s="172" t="s">
        <v>71</v>
      </c>
      <c r="B7" s="287">
        <f>SUM(B8:B22)</f>
        <v>319.5</v>
      </c>
      <c r="C7" s="288">
        <v>218</v>
      </c>
      <c r="D7" s="285">
        <f>ROUND(SUM(B7-C7)/C7*100,1)</f>
        <v>46.6</v>
      </c>
      <c r="E7" s="172" t="s">
        <v>72</v>
      </c>
      <c r="F7" s="305">
        <v>767.98</v>
      </c>
      <c r="G7" s="306">
        <v>720.64</v>
      </c>
      <c r="H7" s="304">
        <f t="shared" ref="H7:H38" si="0">ROUND(SUM(F7-G7)/G7*100,1)</f>
        <v>6.6</v>
      </c>
    </row>
    <row r="8" spans="1:8">
      <c r="A8" s="172" t="s">
        <v>73</v>
      </c>
      <c r="B8" s="287">
        <v>200</v>
      </c>
      <c r="C8" s="289">
        <v>110</v>
      </c>
      <c r="D8" s="285">
        <f t="shared" ref="D8:D42" si="1">ROUND(SUM(B8-C8)/C8*100,1)</f>
        <v>81.8</v>
      </c>
      <c r="E8" s="172" t="s">
        <v>74</v>
      </c>
      <c r="F8" s="307"/>
      <c r="G8" s="306"/>
      <c r="H8" s="304"/>
    </row>
    <row r="9" spans="1:8">
      <c r="A9" s="172" t="s">
        <v>75</v>
      </c>
      <c r="B9" s="287">
        <v>30</v>
      </c>
      <c r="C9" s="289">
        <v>5</v>
      </c>
      <c r="D9" s="285">
        <f t="shared" si="1"/>
        <v>500</v>
      </c>
      <c r="E9" s="172" t="s">
        <v>76</v>
      </c>
      <c r="F9" s="307">
        <v>2</v>
      </c>
      <c r="G9" s="306">
        <v>9.42</v>
      </c>
      <c r="H9" s="304">
        <f t="shared" si="0"/>
        <v>-78.8</v>
      </c>
    </row>
    <row r="10" spans="1:8">
      <c r="A10" s="172" t="s">
        <v>77</v>
      </c>
      <c r="B10" s="287">
        <v>8</v>
      </c>
      <c r="C10" s="289">
        <v>15</v>
      </c>
      <c r="D10" s="285">
        <f t="shared" si="1"/>
        <v>-46.7</v>
      </c>
      <c r="E10" s="172" t="s">
        <v>78</v>
      </c>
      <c r="F10" s="307">
        <v>0</v>
      </c>
      <c r="G10" s="306"/>
      <c r="H10" s="304"/>
    </row>
    <row r="11" spans="1:8">
      <c r="A11" s="172" t="s">
        <v>79</v>
      </c>
      <c r="B11" s="287">
        <v>0</v>
      </c>
      <c r="C11" s="289">
        <v>0</v>
      </c>
      <c r="D11" s="285">
        <v>0</v>
      </c>
      <c r="E11" s="172" t="s">
        <v>80</v>
      </c>
      <c r="F11" s="307">
        <v>0</v>
      </c>
      <c r="G11" s="306"/>
      <c r="H11" s="304"/>
    </row>
    <row r="12" spans="1:8">
      <c r="A12" s="172" t="s">
        <v>81</v>
      </c>
      <c r="B12" s="287">
        <v>30</v>
      </c>
      <c r="C12" s="289">
        <v>34</v>
      </c>
      <c r="D12" s="285">
        <f t="shared" si="1"/>
        <v>-11.8</v>
      </c>
      <c r="E12" s="172" t="s">
        <v>82</v>
      </c>
      <c r="F12" s="307">
        <v>0</v>
      </c>
      <c r="G12" s="306"/>
      <c r="H12" s="304"/>
    </row>
    <row r="13" spans="1:8">
      <c r="A13" s="172" t="s">
        <v>83</v>
      </c>
      <c r="B13" s="287">
        <v>20</v>
      </c>
      <c r="C13" s="289">
        <v>20</v>
      </c>
      <c r="D13" s="285">
        <f t="shared" si="1"/>
        <v>0</v>
      </c>
      <c r="E13" s="172" t="s">
        <v>84</v>
      </c>
      <c r="F13" s="307">
        <v>134.38</v>
      </c>
      <c r="G13" s="306">
        <v>124.84</v>
      </c>
      <c r="H13" s="304">
        <f t="shared" si="0"/>
        <v>7.6</v>
      </c>
    </row>
    <row r="14" spans="1:8">
      <c r="A14" s="172" t="s">
        <v>85</v>
      </c>
      <c r="B14" s="287">
        <v>0.5</v>
      </c>
      <c r="C14" s="289">
        <v>2</v>
      </c>
      <c r="D14" s="285">
        <f t="shared" si="1"/>
        <v>-75</v>
      </c>
      <c r="E14" s="172" t="s">
        <v>86</v>
      </c>
      <c r="F14" s="307">
        <v>423.35</v>
      </c>
      <c r="G14" s="306">
        <v>375.62</v>
      </c>
      <c r="H14" s="304">
        <f t="shared" si="0"/>
        <v>12.7</v>
      </c>
    </row>
    <row r="15" spans="1:8">
      <c r="A15" s="172" t="s">
        <v>87</v>
      </c>
      <c r="B15" s="287">
        <v>13</v>
      </c>
      <c r="C15" s="289">
        <v>0</v>
      </c>
      <c r="D15" s="285"/>
      <c r="E15" s="172" t="s">
        <v>88</v>
      </c>
      <c r="F15" s="308">
        <v>154.3</v>
      </c>
      <c r="G15" s="306">
        <v>121.65</v>
      </c>
      <c r="H15" s="304">
        <f t="shared" si="0"/>
        <v>26.8</v>
      </c>
    </row>
    <row r="16" spans="1:8">
      <c r="A16" s="172" t="s">
        <v>89</v>
      </c>
      <c r="B16" s="287">
        <v>2</v>
      </c>
      <c r="C16" s="289">
        <v>2</v>
      </c>
      <c r="D16" s="285">
        <f t="shared" si="1"/>
        <v>0</v>
      </c>
      <c r="E16" s="172" t="s">
        <v>90</v>
      </c>
      <c r="F16" s="307">
        <v>0.46</v>
      </c>
      <c r="G16" s="306">
        <v>0.02</v>
      </c>
      <c r="H16" s="304">
        <f t="shared" si="0"/>
        <v>2200</v>
      </c>
    </row>
    <row r="17" spans="1:8">
      <c r="A17" s="172" t="s">
        <v>91</v>
      </c>
      <c r="B17" s="287">
        <v>0</v>
      </c>
      <c r="C17" s="289"/>
      <c r="D17" s="285"/>
      <c r="E17" s="172" t="s">
        <v>92</v>
      </c>
      <c r="F17" s="307">
        <v>426.16</v>
      </c>
      <c r="G17" s="306">
        <v>1030.04</v>
      </c>
      <c r="H17" s="304">
        <f t="shared" si="0"/>
        <v>-58.6</v>
      </c>
    </row>
    <row r="18" spans="1:8">
      <c r="A18" s="172" t="s">
        <v>93</v>
      </c>
      <c r="B18" s="287">
        <v>16</v>
      </c>
      <c r="C18" s="289">
        <v>30</v>
      </c>
      <c r="D18" s="285">
        <f t="shared" si="1"/>
        <v>-46.7</v>
      </c>
      <c r="E18" s="172" t="s">
        <v>94</v>
      </c>
      <c r="F18" s="307">
        <v>576.58</v>
      </c>
      <c r="G18" s="306">
        <v>625.47</v>
      </c>
      <c r="H18" s="304">
        <f t="shared" si="0"/>
        <v>-7.8</v>
      </c>
    </row>
    <row r="19" spans="1:8">
      <c r="A19" s="172" t="s">
        <v>95</v>
      </c>
      <c r="B19" s="287">
        <v>0</v>
      </c>
      <c r="C19" s="289">
        <v>0</v>
      </c>
      <c r="D19" s="285"/>
      <c r="E19" s="172" t="s">
        <v>96</v>
      </c>
      <c r="F19" s="307">
        <v>37.66</v>
      </c>
      <c r="G19" s="306">
        <v>26.1</v>
      </c>
      <c r="H19" s="304">
        <f t="shared" si="0"/>
        <v>44.3</v>
      </c>
    </row>
    <row r="20" spans="1:8">
      <c r="A20" s="172" t="s">
        <v>97</v>
      </c>
      <c r="B20" s="287"/>
      <c r="C20" s="289"/>
      <c r="D20" s="285"/>
      <c r="E20" s="172" t="s">
        <v>98</v>
      </c>
      <c r="F20" s="307">
        <v>0</v>
      </c>
      <c r="G20" s="306"/>
      <c r="H20" s="304"/>
    </row>
    <row r="21" spans="1:8">
      <c r="A21" s="290"/>
      <c r="B21" s="291"/>
      <c r="C21" s="289"/>
      <c r="D21" s="285"/>
      <c r="E21" s="172" t="s">
        <v>99</v>
      </c>
      <c r="F21" s="307">
        <v>0</v>
      </c>
      <c r="G21" s="306"/>
      <c r="H21" s="304"/>
    </row>
    <row r="22" spans="1:8">
      <c r="A22" s="290"/>
      <c r="B22" s="291"/>
      <c r="C22" s="289">
        <v>0</v>
      </c>
      <c r="D22" s="285"/>
      <c r="E22" s="172" t="s">
        <v>101</v>
      </c>
      <c r="F22" s="308">
        <v>0</v>
      </c>
      <c r="G22" s="306"/>
      <c r="H22" s="304"/>
    </row>
    <row r="23" spans="1:8">
      <c r="A23" s="172" t="s">
        <v>102</v>
      </c>
      <c r="B23" s="287">
        <f>SUM(B24:B31)</f>
        <v>23.1</v>
      </c>
      <c r="C23" s="288">
        <f>SUM(C24:C31)</f>
        <v>43</v>
      </c>
      <c r="D23" s="285">
        <f t="shared" si="1"/>
        <v>-46.3</v>
      </c>
      <c r="E23" s="251" t="s">
        <v>103</v>
      </c>
      <c r="F23" s="307"/>
      <c r="G23" s="306"/>
      <c r="H23" s="304"/>
    </row>
    <row r="24" spans="1:8">
      <c r="A24" s="172" t="s">
        <v>104</v>
      </c>
      <c r="B24" s="287">
        <v>0</v>
      </c>
      <c r="C24" s="288">
        <v>0</v>
      </c>
      <c r="D24" s="285"/>
      <c r="E24" s="172" t="s">
        <v>105</v>
      </c>
      <c r="F24" s="307">
        <v>0</v>
      </c>
      <c r="G24" s="306"/>
      <c r="H24" s="304"/>
    </row>
    <row r="25" spans="1:8">
      <c r="A25" s="172" t="s">
        <v>106</v>
      </c>
      <c r="B25" s="287">
        <v>5</v>
      </c>
      <c r="C25" s="288">
        <v>5</v>
      </c>
      <c r="D25" s="285">
        <f t="shared" si="1"/>
        <v>0</v>
      </c>
      <c r="E25" s="172" t="s">
        <v>107</v>
      </c>
      <c r="F25" s="307">
        <v>186.46</v>
      </c>
      <c r="G25" s="306">
        <v>101.37</v>
      </c>
      <c r="H25" s="304">
        <f t="shared" si="0"/>
        <v>83.9</v>
      </c>
    </row>
    <row r="26" spans="1:8">
      <c r="A26" s="172" t="s">
        <v>108</v>
      </c>
      <c r="B26" s="287">
        <v>0.1</v>
      </c>
      <c r="C26" s="288">
        <v>1</v>
      </c>
      <c r="D26" s="285">
        <f t="shared" si="1"/>
        <v>-90</v>
      </c>
      <c r="E26" s="172" t="s">
        <v>109</v>
      </c>
      <c r="F26" s="307">
        <v>0</v>
      </c>
      <c r="G26" s="306"/>
      <c r="H26" s="304"/>
    </row>
    <row r="27" spans="1:8">
      <c r="A27" s="292" t="s">
        <v>916</v>
      </c>
      <c r="B27" s="287">
        <v>16</v>
      </c>
      <c r="C27" s="288">
        <v>12</v>
      </c>
      <c r="D27" s="285">
        <f t="shared" si="1"/>
        <v>33.3</v>
      </c>
      <c r="E27" s="172" t="s">
        <v>111</v>
      </c>
      <c r="F27" s="307">
        <v>36.38</v>
      </c>
      <c r="G27" s="306">
        <v>21.41</v>
      </c>
      <c r="H27" s="304">
        <f t="shared" si="0"/>
        <v>69.9</v>
      </c>
    </row>
    <row r="28" spans="1:8">
      <c r="A28" s="293" t="s">
        <v>917</v>
      </c>
      <c r="B28" s="287">
        <v>0</v>
      </c>
      <c r="C28" s="288">
        <v>0</v>
      </c>
      <c r="D28" s="285"/>
      <c r="E28" s="172" t="s">
        <v>113</v>
      </c>
      <c r="F28" s="307">
        <v>16.65</v>
      </c>
      <c r="G28" s="306">
        <v>56</v>
      </c>
      <c r="H28" s="304">
        <f t="shared" si="0"/>
        <v>-70.3</v>
      </c>
    </row>
    <row r="29" spans="1:8">
      <c r="A29" s="172" t="s">
        <v>116</v>
      </c>
      <c r="B29" s="287">
        <v>2</v>
      </c>
      <c r="C29" s="288">
        <v>5</v>
      </c>
      <c r="D29" s="285">
        <f t="shared" si="1"/>
        <v>-60</v>
      </c>
      <c r="E29" s="172" t="s">
        <v>115</v>
      </c>
      <c r="F29" s="308">
        <v>46.23</v>
      </c>
      <c r="G29" s="306">
        <v>522.84</v>
      </c>
      <c r="H29" s="304">
        <f t="shared" si="0"/>
        <v>-91.2</v>
      </c>
    </row>
    <row r="30" spans="1:8">
      <c r="A30" s="290" t="s">
        <v>112</v>
      </c>
      <c r="B30" s="291"/>
      <c r="C30" s="294">
        <v>20</v>
      </c>
      <c r="D30" s="285">
        <f t="shared" si="1"/>
        <v>-100</v>
      </c>
      <c r="E30" s="172" t="s">
        <v>117</v>
      </c>
      <c r="F30" s="307">
        <v>0</v>
      </c>
      <c r="G30" s="306"/>
      <c r="H30" s="304"/>
    </row>
    <row r="31" spans="1:8">
      <c r="A31" s="290"/>
      <c r="B31" s="291"/>
      <c r="C31" s="294"/>
      <c r="D31" s="285"/>
      <c r="E31" s="172" t="s">
        <v>118</v>
      </c>
      <c r="F31" s="307"/>
      <c r="G31" s="306"/>
      <c r="H31" s="304"/>
    </row>
    <row r="32" spans="1:8">
      <c r="A32" s="286" t="s">
        <v>119</v>
      </c>
      <c r="B32" s="216">
        <f>SUM(B33,B34,B35,B36,B37,B42)</f>
        <v>2987.14</v>
      </c>
      <c r="C32" s="284">
        <f>SUM(C33,C34,C35,C36,C37,C42)</f>
        <v>3505.1</v>
      </c>
      <c r="D32" s="285">
        <f t="shared" si="1"/>
        <v>-14.8</v>
      </c>
      <c r="E32" s="286" t="s">
        <v>120</v>
      </c>
      <c r="F32" s="303">
        <f>F33+F38</f>
        <v>521.15</v>
      </c>
      <c r="G32" s="284">
        <f>SUM(G33,G34,G35,G39,G38,G42)</f>
        <v>30.68</v>
      </c>
      <c r="H32" s="304">
        <f t="shared" si="0"/>
        <v>1598.7</v>
      </c>
    </row>
    <row r="33" spans="1:8">
      <c r="A33" s="172" t="s">
        <v>121</v>
      </c>
      <c r="B33" s="295">
        <v>1967.38</v>
      </c>
      <c r="C33" s="296">
        <v>1940</v>
      </c>
      <c r="D33" s="285">
        <f t="shared" si="1"/>
        <v>1.4</v>
      </c>
      <c r="E33" s="172" t="s">
        <v>122</v>
      </c>
      <c r="F33" s="288">
        <v>12.86</v>
      </c>
      <c r="G33" s="288">
        <v>12.85</v>
      </c>
      <c r="H33" s="304">
        <f t="shared" si="0"/>
        <v>0.1</v>
      </c>
    </row>
    <row r="34" spans="1:8">
      <c r="A34" s="172" t="s">
        <v>123</v>
      </c>
      <c r="B34" s="295">
        <v>0</v>
      </c>
      <c r="C34" s="296">
        <v>0</v>
      </c>
      <c r="D34" s="285"/>
      <c r="E34" s="172" t="s">
        <v>124</v>
      </c>
      <c r="F34" s="307">
        <v>0</v>
      </c>
      <c r="G34" s="288">
        <v>0</v>
      </c>
      <c r="H34" s="304"/>
    </row>
    <row r="35" spans="1:8">
      <c r="A35" s="172" t="s">
        <v>125</v>
      </c>
      <c r="B35" s="287">
        <v>508.29</v>
      </c>
      <c r="C35" s="288">
        <v>17.83</v>
      </c>
      <c r="D35" s="285">
        <f t="shared" si="1"/>
        <v>2750.8</v>
      </c>
      <c r="E35" s="172" t="s">
        <v>126</v>
      </c>
      <c r="F35" s="307">
        <v>0</v>
      </c>
      <c r="G35" s="288">
        <v>0</v>
      </c>
      <c r="H35" s="304"/>
    </row>
    <row r="36" spans="1:8">
      <c r="A36" s="172" t="s">
        <v>127</v>
      </c>
      <c r="B36" s="295">
        <v>0</v>
      </c>
      <c r="C36" s="296">
        <v>0</v>
      </c>
      <c r="D36" s="285"/>
      <c r="E36" s="172" t="s">
        <v>918</v>
      </c>
      <c r="F36" s="307">
        <v>0</v>
      </c>
      <c r="G36" s="288">
        <v>0</v>
      </c>
      <c r="H36" s="304"/>
    </row>
    <row r="37" spans="1:8">
      <c r="A37" s="172" t="s">
        <v>919</v>
      </c>
      <c r="B37" s="295">
        <v>0</v>
      </c>
      <c r="C37" s="296">
        <v>0</v>
      </c>
      <c r="D37" s="285"/>
      <c r="E37" s="172" t="s">
        <v>920</v>
      </c>
      <c r="F37" s="307">
        <v>0</v>
      </c>
      <c r="G37" s="288">
        <v>0</v>
      </c>
      <c r="H37" s="304"/>
    </row>
    <row r="38" spans="1:8">
      <c r="A38" s="172" t="s">
        <v>131</v>
      </c>
      <c r="B38" s="295">
        <v>0</v>
      </c>
      <c r="C38" s="296">
        <v>0</v>
      </c>
      <c r="D38" s="285"/>
      <c r="E38" s="172" t="s">
        <v>132</v>
      </c>
      <c r="F38" s="307">
        <v>508.29</v>
      </c>
      <c r="G38" s="288">
        <v>17.83</v>
      </c>
      <c r="H38" s="304">
        <f t="shared" si="0"/>
        <v>2750.8</v>
      </c>
    </row>
    <row r="39" spans="1:8">
      <c r="A39" s="172" t="s">
        <v>133</v>
      </c>
      <c r="B39" s="295">
        <v>0</v>
      </c>
      <c r="C39" s="296">
        <v>0</v>
      </c>
      <c r="D39" s="285"/>
      <c r="E39" s="172" t="s">
        <v>921</v>
      </c>
      <c r="F39" s="309">
        <f>SUM(F40:F41)</f>
        <v>0</v>
      </c>
      <c r="G39" s="296"/>
      <c r="H39" s="304">
        <v>0</v>
      </c>
    </row>
    <row r="40" spans="1:8">
      <c r="A40" s="172" t="s">
        <v>922</v>
      </c>
      <c r="B40" s="297">
        <v>0</v>
      </c>
      <c r="C40" s="296">
        <v>0</v>
      </c>
      <c r="D40" s="285"/>
      <c r="E40" s="172" t="s">
        <v>136</v>
      </c>
      <c r="F40" s="307"/>
      <c r="G40" s="288"/>
      <c r="H40" s="304">
        <v>0</v>
      </c>
    </row>
    <row r="41" spans="1:8">
      <c r="A41" s="172" t="s">
        <v>922</v>
      </c>
      <c r="B41" s="295">
        <v>0</v>
      </c>
      <c r="C41" s="296">
        <v>0</v>
      </c>
      <c r="D41" s="285"/>
      <c r="E41" s="172" t="s">
        <v>138</v>
      </c>
      <c r="F41" s="307"/>
      <c r="G41" s="288"/>
      <c r="H41" s="304">
        <v>0</v>
      </c>
    </row>
    <row r="42" spans="1:8">
      <c r="A42" s="172" t="s">
        <v>923</v>
      </c>
      <c r="B42" s="295">
        <v>511.47</v>
      </c>
      <c r="C42" s="296">
        <v>1547.27</v>
      </c>
      <c r="D42" s="285">
        <f t="shared" si="1"/>
        <v>-66.9</v>
      </c>
      <c r="E42" s="172" t="s">
        <v>141</v>
      </c>
      <c r="F42" s="307"/>
      <c r="G42" s="288">
        <v>0</v>
      </c>
      <c r="H42" s="304">
        <v>0</v>
      </c>
    </row>
    <row r="43" ht="53.25" customHeight="1" spans="1:8">
      <c r="A43" s="221" t="s">
        <v>924</v>
      </c>
      <c r="B43" s="223"/>
      <c r="C43" s="298"/>
      <c r="D43" s="299"/>
      <c r="E43" s="221"/>
      <c r="F43" s="223"/>
      <c r="G43" s="298"/>
      <c r="H43" s="221"/>
    </row>
  </sheetData>
  <mergeCells count="4">
    <mergeCell ref="A1:H1"/>
    <mergeCell ref="A2:H2"/>
    <mergeCell ref="F3:H3"/>
    <mergeCell ref="A43:H43"/>
  </mergeCells>
  <printOptions horizontalCentered="1"/>
  <pageMargins left="0.236220472440945" right="0.236220472440945" top="0.511811023622047" bottom="0" header="0.31496062992126" footer="0.31496062992126"/>
  <pageSetup paperSize="9" scale="98" orientation="portrait"/>
  <headerFooter>
    <oddFooter>&amp;C&amp;P</oddFooter>
  </headerFooter>
  <ignoredErrors>
    <ignoredError sqref="D6:D7 H39:H42 H6" unlocked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25" outlineLevelCol="3"/>
  <cols>
    <col min="1" max="3" width="20.625" customWidth="1"/>
    <col min="4" max="4" width="24.875" customWidth="1"/>
    <col min="5" max="5" width="28.875" customWidth="1"/>
  </cols>
  <sheetData>
    <row r="1" ht="76.5" customHeight="1" spans="1:4">
      <c r="A1" s="45" t="s">
        <v>925</v>
      </c>
      <c r="B1" s="45"/>
      <c r="C1" s="45"/>
      <c r="D1" s="45"/>
    </row>
    <row r="2" ht="11.25" customHeight="1" spans="1:4">
      <c r="A2" s="266" t="s">
        <v>926</v>
      </c>
      <c r="B2" s="267"/>
      <c r="C2" s="267"/>
      <c r="D2" s="267"/>
    </row>
    <row r="3" ht="11.25" customHeight="1" spans="1:4">
      <c r="A3" s="267"/>
      <c r="B3" s="267"/>
      <c r="C3" s="267"/>
      <c r="D3" s="267"/>
    </row>
    <row r="4" ht="11.25" customHeight="1" spans="1:4">
      <c r="A4" s="267"/>
      <c r="B4" s="267"/>
      <c r="C4" s="267"/>
      <c r="D4" s="267"/>
    </row>
    <row r="5" ht="11.25" customHeight="1" spans="1:4">
      <c r="A5" s="267"/>
      <c r="B5" s="267"/>
      <c r="C5" s="267"/>
      <c r="D5" s="267"/>
    </row>
    <row r="6" ht="11.25" customHeight="1" spans="1:4">
      <c r="A6" s="267"/>
      <c r="B6" s="267"/>
      <c r="C6" s="267"/>
      <c r="D6" s="267"/>
    </row>
    <row r="7" ht="11.25" customHeight="1" spans="1:4">
      <c r="A7" s="267"/>
      <c r="B7" s="267"/>
      <c r="C7" s="267"/>
      <c r="D7" s="267"/>
    </row>
    <row r="8" ht="11.25" customHeight="1" spans="1:4">
      <c r="A8" s="267"/>
      <c r="B8" s="267"/>
      <c r="C8" s="267"/>
      <c r="D8" s="267"/>
    </row>
    <row r="9" ht="11.25" customHeight="1" spans="1:4">
      <c r="A9" s="267"/>
      <c r="B9" s="267"/>
      <c r="C9" s="267"/>
      <c r="D9" s="267"/>
    </row>
    <row r="10" ht="11.25" customHeight="1" spans="1:4">
      <c r="A10" s="267"/>
      <c r="B10" s="267"/>
      <c r="C10" s="267"/>
      <c r="D10" s="267"/>
    </row>
    <row r="11" ht="11.25" customHeight="1" spans="1:4">
      <c r="A11" s="267"/>
      <c r="B11" s="267"/>
      <c r="C11" s="267"/>
      <c r="D11" s="267"/>
    </row>
    <row r="12" ht="11.25" customHeight="1" spans="1:4">
      <c r="A12" s="267"/>
      <c r="B12" s="267"/>
      <c r="C12" s="267"/>
      <c r="D12" s="267"/>
    </row>
    <row r="13" ht="11.25" customHeight="1" spans="1:4">
      <c r="A13" s="267"/>
      <c r="B13" s="267"/>
      <c r="C13" s="267"/>
      <c r="D13" s="267"/>
    </row>
    <row r="14" ht="11.25" customHeight="1" spans="1:4">
      <c r="A14" s="267"/>
      <c r="B14" s="267"/>
      <c r="C14" s="267"/>
      <c r="D14" s="267"/>
    </row>
    <row r="15" ht="11.25" customHeight="1" spans="1:4">
      <c r="A15" s="267"/>
      <c r="B15" s="267"/>
      <c r="C15" s="267"/>
      <c r="D15" s="267"/>
    </row>
    <row r="16" ht="11.25" customHeight="1" spans="1:4">
      <c r="A16" s="267"/>
      <c r="B16" s="267"/>
      <c r="C16" s="267"/>
      <c r="D16" s="267"/>
    </row>
    <row r="17" ht="11.25" customHeight="1" spans="1:4">
      <c r="A17" s="267"/>
      <c r="B17" s="267"/>
      <c r="C17" s="267"/>
      <c r="D17" s="267"/>
    </row>
    <row r="18" ht="11.25" customHeight="1" spans="1:4">
      <c r="A18" s="267"/>
      <c r="B18" s="267"/>
      <c r="C18" s="267"/>
      <c r="D18" s="267"/>
    </row>
    <row r="19" ht="11.25" customHeight="1" spans="1:4">
      <c r="A19" s="267"/>
      <c r="B19" s="267"/>
      <c r="C19" s="267"/>
      <c r="D19" s="267"/>
    </row>
    <row r="20" ht="11.25" customHeight="1" spans="1:4">
      <c r="A20" s="267"/>
      <c r="B20" s="267"/>
      <c r="C20" s="267"/>
      <c r="D20" s="267"/>
    </row>
    <row r="21" ht="11.25" customHeight="1" spans="1:4">
      <c r="A21" s="267"/>
      <c r="B21" s="267"/>
      <c r="C21" s="267"/>
      <c r="D21" s="267"/>
    </row>
    <row r="22" ht="11.25" customHeight="1" spans="1:4">
      <c r="A22" s="267"/>
      <c r="B22" s="267"/>
      <c r="C22" s="267"/>
      <c r="D22" s="267"/>
    </row>
    <row r="23" ht="11.25" customHeight="1" spans="1:4">
      <c r="A23" s="267"/>
      <c r="B23" s="267"/>
      <c r="C23" s="267"/>
      <c r="D23" s="267"/>
    </row>
    <row r="24" ht="13.5" customHeight="1" spans="1:4">
      <c r="A24" s="267"/>
      <c r="B24" s="267"/>
      <c r="C24" s="267"/>
      <c r="D24" s="267"/>
    </row>
    <row r="25" ht="13.5" customHeight="1" spans="1:4">
      <c r="A25" s="267"/>
      <c r="B25" s="267"/>
      <c r="C25" s="267"/>
      <c r="D25" s="267"/>
    </row>
    <row r="26" ht="13.5" customHeight="1" spans="1:4">
      <c r="A26" s="267"/>
      <c r="B26" s="267"/>
      <c r="C26" s="267"/>
      <c r="D26" s="267"/>
    </row>
    <row r="27" ht="13.5" customHeight="1" spans="1:4">
      <c r="A27" s="267"/>
      <c r="B27" s="267"/>
      <c r="C27" s="267"/>
      <c r="D27" s="267"/>
    </row>
    <row r="28" ht="13.5" customHeight="1" spans="1:4">
      <c r="A28" s="267"/>
      <c r="B28" s="267"/>
      <c r="C28" s="267"/>
      <c r="D28" s="267"/>
    </row>
    <row r="29" ht="13.5" customHeight="1" spans="1:4">
      <c r="A29" s="267"/>
      <c r="B29" s="267"/>
      <c r="C29" s="267"/>
      <c r="D29" s="267"/>
    </row>
    <row r="30" ht="13.5" customHeight="1" spans="1:4">
      <c r="A30" s="267"/>
      <c r="B30" s="267"/>
      <c r="C30" s="267"/>
      <c r="D30" s="267"/>
    </row>
    <row r="31" ht="13.5" customHeight="1" spans="1:4">
      <c r="A31" s="267"/>
      <c r="B31" s="267"/>
      <c r="C31" s="267"/>
      <c r="D31" s="267"/>
    </row>
    <row r="32" ht="13.5" customHeight="1" spans="1:4">
      <c r="A32" s="267"/>
      <c r="B32" s="267"/>
      <c r="C32" s="267"/>
      <c r="D32" s="267"/>
    </row>
    <row r="33" ht="13.5" customHeight="1" spans="1:4">
      <c r="A33" s="267"/>
      <c r="B33" s="267"/>
      <c r="C33" s="267"/>
      <c r="D33" s="267"/>
    </row>
    <row r="34" ht="13.5" customHeight="1" spans="1:4">
      <c r="A34" s="267"/>
      <c r="B34" s="267"/>
      <c r="C34" s="267"/>
      <c r="D34" s="267"/>
    </row>
    <row r="35" ht="13.5" customHeight="1" spans="1:4">
      <c r="A35" s="267"/>
      <c r="B35" s="267"/>
      <c r="C35" s="267"/>
      <c r="D35" s="267"/>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38"/>
  <sheetViews>
    <sheetView workbookViewId="0">
      <selection activeCell="C24" sqref="C24"/>
    </sheetView>
  </sheetViews>
  <sheetFormatPr defaultColWidth="21.5" defaultRowHeight="15.75" outlineLevelCol="1"/>
  <cols>
    <col min="1" max="1" width="55.25" style="257" customWidth="1"/>
    <col min="2" max="2" width="30.625" style="258" customWidth="1"/>
    <col min="3" max="16384" width="21.5" style="257"/>
  </cols>
  <sheetData>
    <row r="1" ht="18" spans="1:2">
      <c r="A1" s="4" t="s">
        <v>927</v>
      </c>
      <c r="B1" s="4"/>
    </row>
    <row r="2" s="256" customFormat="1" ht="24" spans="1:2">
      <c r="A2" s="118" t="s">
        <v>928</v>
      </c>
      <c r="B2" s="119"/>
    </row>
    <row r="3" ht="27" customHeight="1" spans="1:2">
      <c r="A3" s="259" t="s">
        <v>2</v>
      </c>
      <c r="B3" s="259"/>
    </row>
    <row r="4" ht="24" customHeight="1" spans="1:2">
      <c r="A4" s="260" t="s">
        <v>147</v>
      </c>
      <c r="B4" s="261" t="s">
        <v>929</v>
      </c>
    </row>
    <row r="5" ht="25.5" customHeight="1" spans="1:2">
      <c r="A5" s="262" t="s">
        <v>70</v>
      </c>
      <c r="B5" s="263">
        <f>B6+B111+B114+B136+B163+B177+B209+B286+B334+B360+B378+B431+B452+B467+B473+B478+B487+B498+B503+B525+B526+B531</f>
        <v>2589.52</v>
      </c>
    </row>
    <row r="6" ht="21" customHeight="1" spans="1:2">
      <c r="A6" s="264" t="s">
        <v>72</v>
      </c>
      <c r="B6" s="151">
        <f>B7+B21+B39+B50+B55+B79+B104</f>
        <v>767.97</v>
      </c>
    </row>
    <row r="7" ht="21" customHeight="1" spans="1:2">
      <c r="A7" s="150" t="s">
        <v>930</v>
      </c>
      <c r="B7" s="151">
        <f>B8</f>
        <v>44.98</v>
      </c>
    </row>
    <row r="8" ht="21" customHeight="1" spans="1:2">
      <c r="A8" s="150" t="s">
        <v>931</v>
      </c>
      <c r="B8" s="151">
        <v>44.98</v>
      </c>
    </row>
    <row r="9" ht="21" hidden="1" customHeight="1" spans="1:2">
      <c r="A9" s="150" t="s">
        <v>932</v>
      </c>
      <c r="B9" s="151">
        <v>0</v>
      </c>
    </row>
    <row r="10" ht="21" hidden="1" customHeight="1" spans="1:2">
      <c r="A10" s="150" t="s">
        <v>933</v>
      </c>
      <c r="B10" s="151">
        <v>0</v>
      </c>
    </row>
    <row r="11" ht="21" hidden="1" customHeight="1" spans="1:2">
      <c r="A11" s="150" t="s">
        <v>934</v>
      </c>
      <c r="B11" s="151">
        <v>0</v>
      </c>
    </row>
    <row r="12" ht="21" hidden="1" customHeight="1" spans="1:2">
      <c r="A12" s="150" t="s">
        <v>935</v>
      </c>
      <c r="B12" s="151">
        <v>0</v>
      </c>
    </row>
    <row r="13" ht="21" hidden="1" customHeight="1" spans="1:2">
      <c r="A13" s="150" t="s">
        <v>936</v>
      </c>
      <c r="B13" s="151">
        <v>0</v>
      </c>
    </row>
    <row r="14" ht="21" hidden="1" customHeight="1" spans="1:2">
      <c r="A14" s="150" t="s">
        <v>937</v>
      </c>
      <c r="B14" s="151">
        <v>0</v>
      </c>
    </row>
    <row r="15" ht="21" hidden="1" customHeight="1" spans="1:2">
      <c r="A15" s="150" t="s">
        <v>931</v>
      </c>
      <c r="B15" s="151">
        <v>0</v>
      </c>
    </row>
    <row r="16" ht="21" hidden="1" customHeight="1" spans="1:2">
      <c r="A16" s="150" t="s">
        <v>938</v>
      </c>
      <c r="B16" s="151">
        <v>0</v>
      </c>
    </row>
    <row r="17" ht="21" hidden="1" customHeight="1" spans="1:2">
      <c r="A17" s="150" t="s">
        <v>939</v>
      </c>
      <c r="B17" s="151">
        <v>0</v>
      </c>
    </row>
    <row r="18" ht="21" hidden="1" customHeight="1" spans="1:2">
      <c r="A18" s="150" t="s">
        <v>940</v>
      </c>
      <c r="B18" s="151">
        <v>0</v>
      </c>
    </row>
    <row r="19" ht="21" hidden="1" customHeight="1" spans="1:2">
      <c r="A19" s="150" t="s">
        <v>936</v>
      </c>
      <c r="B19" s="151">
        <v>0</v>
      </c>
    </row>
    <row r="20" ht="21" hidden="1" customHeight="1" spans="1:2">
      <c r="A20" s="150" t="s">
        <v>941</v>
      </c>
      <c r="B20" s="151">
        <v>0</v>
      </c>
    </row>
    <row r="21" ht="21" customHeight="1" spans="1:2">
      <c r="A21" s="150" t="s">
        <v>942</v>
      </c>
      <c r="B21" s="151">
        <f>B22+B23+B24</f>
        <v>443.52</v>
      </c>
    </row>
    <row r="22" ht="21" customHeight="1" spans="1:2">
      <c r="A22" s="150" t="s">
        <v>931</v>
      </c>
      <c r="B22" s="151">
        <v>240.63</v>
      </c>
    </row>
    <row r="23" ht="21" customHeight="1" spans="1:2">
      <c r="A23" s="150" t="s">
        <v>932</v>
      </c>
      <c r="B23" s="151">
        <v>168.22</v>
      </c>
    </row>
    <row r="24" ht="21" customHeight="1" spans="1:2">
      <c r="A24" s="150" t="s">
        <v>943</v>
      </c>
      <c r="B24" s="151">
        <v>34.67</v>
      </c>
    </row>
    <row r="25" ht="21" hidden="1" customHeight="1" spans="1:2">
      <c r="A25" s="150" t="s">
        <v>936</v>
      </c>
      <c r="B25" s="151">
        <v>0</v>
      </c>
    </row>
    <row r="26" ht="21" hidden="1" customHeight="1" spans="1:2">
      <c r="A26" s="150" t="s">
        <v>944</v>
      </c>
      <c r="B26" s="151">
        <v>0</v>
      </c>
    </row>
    <row r="27" ht="21" hidden="1" customHeight="1" spans="1:2">
      <c r="A27" s="150" t="s">
        <v>945</v>
      </c>
      <c r="B27" s="151">
        <v>0</v>
      </c>
    </row>
    <row r="28" ht="21" hidden="1" customHeight="1" spans="1:2">
      <c r="A28" s="150" t="s">
        <v>931</v>
      </c>
      <c r="B28" s="151">
        <v>0</v>
      </c>
    </row>
    <row r="29" ht="21" hidden="1" customHeight="1" spans="1:2">
      <c r="A29" s="150" t="s">
        <v>932</v>
      </c>
      <c r="B29" s="151"/>
    </row>
    <row r="30" ht="21" hidden="1" customHeight="1" spans="1:2">
      <c r="A30" s="150" t="s">
        <v>946</v>
      </c>
      <c r="B30" s="151"/>
    </row>
    <row r="31" ht="21" hidden="1" customHeight="1" spans="1:2">
      <c r="A31" s="150" t="s">
        <v>947</v>
      </c>
      <c r="B31" s="151"/>
    </row>
    <row r="32" ht="21" hidden="1" customHeight="1" spans="1:2">
      <c r="A32" s="150" t="s">
        <v>936</v>
      </c>
      <c r="B32" s="151"/>
    </row>
    <row r="33" ht="21" hidden="1" customHeight="1" spans="1:2">
      <c r="A33" s="150" t="s">
        <v>948</v>
      </c>
      <c r="B33" s="151"/>
    </row>
    <row r="34" ht="21" hidden="1" customHeight="1" spans="1:2">
      <c r="A34" s="150" t="s">
        <v>949</v>
      </c>
      <c r="B34" s="151"/>
    </row>
    <row r="35" ht="21" hidden="1" customHeight="1" spans="1:2">
      <c r="A35" s="150" t="s">
        <v>931</v>
      </c>
      <c r="B35" s="151"/>
    </row>
    <row r="36" ht="21" hidden="1" customHeight="1" spans="1:2">
      <c r="A36" s="150" t="s">
        <v>950</v>
      </c>
      <c r="B36" s="151"/>
    </row>
    <row r="37" ht="21" hidden="1" customHeight="1" spans="1:2">
      <c r="A37" s="150" t="s">
        <v>951</v>
      </c>
      <c r="B37" s="151"/>
    </row>
    <row r="38" ht="21" hidden="1" customHeight="1" spans="1:2">
      <c r="A38" s="150" t="s">
        <v>952</v>
      </c>
      <c r="B38" s="151"/>
    </row>
    <row r="39" ht="21" customHeight="1" spans="1:2">
      <c r="A39" s="150" t="s">
        <v>953</v>
      </c>
      <c r="B39" s="151">
        <f>B40</f>
        <v>110.64</v>
      </c>
    </row>
    <row r="40" ht="21" customHeight="1" spans="1:2">
      <c r="A40" s="150" t="s">
        <v>931</v>
      </c>
      <c r="B40" s="151">
        <v>110.64</v>
      </c>
    </row>
    <row r="41" ht="21" hidden="1" customHeight="1" spans="1:2">
      <c r="A41" s="150" t="s">
        <v>932</v>
      </c>
      <c r="B41" s="151"/>
    </row>
    <row r="42" ht="21" hidden="1" customHeight="1" spans="1:2">
      <c r="A42" s="150" t="s">
        <v>954</v>
      </c>
      <c r="B42" s="151"/>
    </row>
    <row r="43" ht="21" hidden="1" customHeight="1" spans="1:2">
      <c r="A43" s="150" t="s">
        <v>955</v>
      </c>
      <c r="B43" s="151"/>
    </row>
    <row r="44" ht="21" hidden="1" customHeight="1" spans="1:2">
      <c r="A44" s="150" t="s">
        <v>936</v>
      </c>
      <c r="B44" s="151"/>
    </row>
    <row r="45" ht="21" hidden="1" customHeight="1" spans="1:2">
      <c r="A45" s="150" t="s">
        <v>956</v>
      </c>
      <c r="B45" s="151"/>
    </row>
    <row r="46" ht="21" hidden="1" customHeight="1" spans="1:2">
      <c r="A46" s="150" t="s">
        <v>957</v>
      </c>
      <c r="B46" s="151"/>
    </row>
    <row r="47" ht="21" hidden="1" customHeight="1" spans="1:2">
      <c r="A47" s="150" t="s">
        <v>958</v>
      </c>
      <c r="B47" s="151"/>
    </row>
    <row r="48" ht="21" hidden="1" customHeight="1" spans="1:2">
      <c r="A48" s="150" t="s">
        <v>959</v>
      </c>
      <c r="B48" s="151"/>
    </row>
    <row r="49" ht="21" hidden="1" customHeight="1" spans="1:2">
      <c r="A49" s="150" t="s">
        <v>960</v>
      </c>
      <c r="B49" s="151"/>
    </row>
    <row r="50" ht="21" customHeight="1" spans="1:2">
      <c r="A50" s="150" t="s">
        <v>961</v>
      </c>
      <c r="B50" s="151">
        <f>B51</f>
        <v>39.16</v>
      </c>
    </row>
    <row r="51" ht="21" customHeight="1" spans="1:2">
      <c r="A51" s="150" t="s">
        <v>931</v>
      </c>
      <c r="B51" s="151">
        <v>39.16</v>
      </c>
    </row>
    <row r="52" ht="21" hidden="1" customHeight="1" spans="1:2">
      <c r="A52" s="150" t="s">
        <v>932</v>
      </c>
      <c r="B52" s="151"/>
    </row>
    <row r="53" ht="21" hidden="1" customHeight="1" spans="1:2">
      <c r="A53" s="150" t="s">
        <v>962</v>
      </c>
      <c r="B53" s="151"/>
    </row>
    <row r="54" ht="21" hidden="1" customHeight="1" spans="1:2">
      <c r="A54" s="150" t="s">
        <v>936</v>
      </c>
      <c r="B54" s="151"/>
    </row>
    <row r="55" ht="21" customHeight="1" spans="1:2">
      <c r="A55" s="150" t="s">
        <v>963</v>
      </c>
      <c r="B55" s="151">
        <f>B58</f>
        <v>18.09</v>
      </c>
    </row>
    <row r="56" ht="21" hidden="1" customHeight="1" spans="1:2">
      <c r="A56" s="150" t="s">
        <v>931</v>
      </c>
      <c r="B56" s="151"/>
    </row>
    <row r="57" ht="21" hidden="1" customHeight="1" spans="1:2">
      <c r="A57" s="150" t="s">
        <v>932</v>
      </c>
      <c r="B57" s="151"/>
    </row>
    <row r="58" ht="21" customHeight="1" spans="1:2">
      <c r="A58" s="150" t="s">
        <v>964</v>
      </c>
      <c r="B58" s="151">
        <v>18.09</v>
      </c>
    </row>
    <row r="59" ht="21" hidden="1" customHeight="1" spans="1:2">
      <c r="A59" s="150" t="s">
        <v>936</v>
      </c>
      <c r="B59" s="151"/>
    </row>
    <row r="60" ht="21" hidden="1" customHeight="1" spans="1:2">
      <c r="A60" s="150" t="s">
        <v>965</v>
      </c>
      <c r="B60" s="151"/>
    </row>
    <row r="61" ht="21" hidden="1" customHeight="1" spans="1:2">
      <c r="A61" s="150" t="s">
        <v>966</v>
      </c>
      <c r="B61" s="151"/>
    </row>
    <row r="62" ht="21" hidden="1" customHeight="1" spans="1:2">
      <c r="A62" s="150" t="s">
        <v>931</v>
      </c>
      <c r="B62" s="151"/>
    </row>
    <row r="63" ht="21" hidden="1" customHeight="1" spans="1:2">
      <c r="A63" s="150" t="s">
        <v>936</v>
      </c>
      <c r="B63" s="151"/>
    </row>
    <row r="64" ht="21" hidden="1" customHeight="1" spans="1:2">
      <c r="A64" s="150" t="s">
        <v>967</v>
      </c>
      <c r="B64" s="151"/>
    </row>
    <row r="65" ht="21" hidden="1" customHeight="1" spans="1:2">
      <c r="A65" s="150" t="s">
        <v>931</v>
      </c>
      <c r="B65" s="151"/>
    </row>
    <row r="66" ht="21" hidden="1" customHeight="1" spans="1:2">
      <c r="A66" s="150" t="s">
        <v>932</v>
      </c>
      <c r="B66" s="151"/>
    </row>
    <row r="67" ht="21" hidden="1" customHeight="1" spans="1:2">
      <c r="A67" s="150" t="s">
        <v>968</v>
      </c>
      <c r="B67" s="151"/>
    </row>
    <row r="68" ht="21" hidden="1" customHeight="1" spans="1:2">
      <c r="A68" s="150" t="s">
        <v>969</v>
      </c>
      <c r="B68" s="151"/>
    </row>
    <row r="69" ht="21" hidden="1" customHeight="1" spans="1:2">
      <c r="A69" s="150" t="s">
        <v>931</v>
      </c>
      <c r="B69" s="151"/>
    </row>
    <row r="70" ht="21" hidden="1" customHeight="1" spans="1:2">
      <c r="A70" s="150" t="s">
        <v>932</v>
      </c>
      <c r="B70" s="151"/>
    </row>
    <row r="71" ht="21" hidden="1" customHeight="1" spans="1:2">
      <c r="A71" s="150" t="s">
        <v>940</v>
      </c>
      <c r="B71" s="151"/>
    </row>
    <row r="72" ht="21" hidden="1" customHeight="1" spans="1:2">
      <c r="A72" s="150" t="s">
        <v>936</v>
      </c>
      <c r="B72" s="151"/>
    </row>
    <row r="73" ht="21" hidden="1" customHeight="1" spans="1:2">
      <c r="A73" s="150" t="s">
        <v>970</v>
      </c>
      <c r="B73" s="151"/>
    </row>
    <row r="74" ht="21" hidden="1" customHeight="1" spans="1:2">
      <c r="A74" s="150" t="s">
        <v>971</v>
      </c>
      <c r="B74" s="151"/>
    </row>
    <row r="75" ht="21" hidden="1" customHeight="1" spans="1:2">
      <c r="A75" s="150" t="s">
        <v>931</v>
      </c>
      <c r="B75" s="151"/>
    </row>
    <row r="76" ht="21" hidden="1" customHeight="1" spans="1:2">
      <c r="A76" s="150" t="s">
        <v>932</v>
      </c>
      <c r="B76" s="151"/>
    </row>
    <row r="77" ht="21" hidden="1" customHeight="1" spans="1:2">
      <c r="A77" s="150" t="s">
        <v>936</v>
      </c>
      <c r="B77" s="151"/>
    </row>
    <row r="78" ht="21" hidden="1" customHeight="1" spans="1:2">
      <c r="A78" s="150" t="s">
        <v>972</v>
      </c>
      <c r="B78" s="151"/>
    </row>
    <row r="79" ht="21" customHeight="1" spans="1:2">
      <c r="A79" s="150" t="s">
        <v>973</v>
      </c>
      <c r="B79" s="151">
        <f>B80</f>
        <v>109.42</v>
      </c>
    </row>
    <row r="80" ht="21" customHeight="1" spans="1:2">
      <c r="A80" s="150" t="s">
        <v>931</v>
      </c>
      <c r="B80" s="151">
        <v>109.42</v>
      </c>
    </row>
    <row r="81" ht="21" hidden="1" customHeight="1" spans="1:2">
      <c r="A81" s="150" t="s">
        <v>932</v>
      </c>
      <c r="B81" s="151"/>
    </row>
    <row r="82" ht="21" hidden="1" customHeight="1" spans="1:2">
      <c r="A82" s="150" t="s">
        <v>936</v>
      </c>
      <c r="B82" s="151"/>
    </row>
    <row r="83" ht="21" hidden="1" customHeight="1" spans="1:2">
      <c r="A83" s="150" t="s">
        <v>974</v>
      </c>
      <c r="B83" s="151"/>
    </row>
    <row r="84" ht="21" hidden="1" customHeight="1" spans="1:2">
      <c r="A84" s="150" t="s">
        <v>931</v>
      </c>
      <c r="B84" s="151"/>
    </row>
    <row r="85" ht="21" hidden="1" customHeight="1" spans="1:2">
      <c r="A85" s="150" t="s">
        <v>932</v>
      </c>
      <c r="B85" s="151"/>
    </row>
    <row r="86" ht="21" hidden="1" customHeight="1" spans="1:2">
      <c r="A86" s="150" t="s">
        <v>975</v>
      </c>
      <c r="B86" s="151"/>
    </row>
    <row r="87" ht="21" hidden="1" customHeight="1" spans="1:2">
      <c r="A87" s="150" t="s">
        <v>936</v>
      </c>
      <c r="B87" s="151"/>
    </row>
    <row r="88" ht="21" hidden="1" customHeight="1" spans="1:2">
      <c r="A88" s="150" t="s">
        <v>976</v>
      </c>
      <c r="B88" s="151"/>
    </row>
    <row r="89" ht="21" hidden="1" customHeight="1" spans="1:2">
      <c r="A89" s="150" t="s">
        <v>977</v>
      </c>
      <c r="B89" s="151"/>
    </row>
    <row r="90" ht="21" hidden="1" customHeight="1" spans="1:2">
      <c r="A90" s="150" t="s">
        <v>931</v>
      </c>
      <c r="B90" s="151"/>
    </row>
    <row r="91" ht="21" hidden="1" customHeight="1" spans="1:2">
      <c r="A91" s="150" t="s">
        <v>936</v>
      </c>
      <c r="B91" s="151"/>
    </row>
    <row r="92" ht="21" hidden="1" customHeight="1" spans="1:2">
      <c r="A92" s="150" t="s">
        <v>978</v>
      </c>
      <c r="B92" s="151"/>
    </row>
    <row r="93" ht="21" hidden="1" customHeight="1" spans="1:2">
      <c r="A93" s="150" t="s">
        <v>931</v>
      </c>
      <c r="B93" s="151"/>
    </row>
    <row r="94" ht="21" hidden="1" customHeight="1" spans="1:2">
      <c r="A94" s="150" t="s">
        <v>932</v>
      </c>
      <c r="B94" s="151"/>
    </row>
    <row r="95" ht="21" hidden="1" customHeight="1" spans="1:2">
      <c r="A95" s="150" t="s">
        <v>979</v>
      </c>
      <c r="B95" s="151"/>
    </row>
    <row r="96" ht="21" hidden="1" customHeight="1" spans="1:2">
      <c r="A96" s="150" t="s">
        <v>936</v>
      </c>
      <c r="B96" s="151"/>
    </row>
    <row r="97" ht="21" hidden="1" customHeight="1" spans="1:2">
      <c r="A97" s="150" t="s">
        <v>980</v>
      </c>
      <c r="B97" s="151"/>
    </row>
    <row r="98" ht="21" hidden="1" customHeight="1" spans="1:2">
      <c r="A98" s="150" t="s">
        <v>981</v>
      </c>
      <c r="B98" s="151"/>
    </row>
    <row r="99" ht="21" hidden="1" customHeight="1" spans="1:2">
      <c r="A99" s="150" t="s">
        <v>931</v>
      </c>
      <c r="B99" s="151"/>
    </row>
    <row r="100" ht="21" hidden="1" customHeight="1" spans="1:2">
      <c r="A100" s="150" t="s">
        <v>932</v>
      </c>
      <c r="B100" s="151"/>
    </row>
    <row r="101" ht="21" hidden="1" customHeight="1" spans="1:2">
      <c r="A101" s="150" t="s">
        <v>982</v>
      </c>
      <c r="B101" s="151"/>
    </row>
    <row r="102" ht="21" hidden="1" customHeight="1" spans="1:2">
      <c r="A102" s="150" t="s">
        <v>931</v>
      </c>
      <c r="B102" s="151"/>
    </row>
    <row r="103" ht="21" hidden="1" customHeight="1" spans="1:2">
      <c r="A103" s="150" t="s">
        <v>932</v>
      </c>
      <c r="B103" s="151"/>
    </row>
    <row r="104" ht="21" customHeight="1" spans="1:2">
      <c r="A104" s="150" t="s">
        <v>983</v>
      </c>
      <c r="B104" s="151">
        <f>B108</f>
        <v>2.16</v>
      </c>
    </row>
    <row r="105" ht="21" hidden="1" customHeight="1" spans="1:2">
      <c r="A105" s="150" t="s">
        <v>984</v>
      </c>
      <c r="B105" s="151"/>
    </row>
    <row r="106" ht="21" hidden="1" customHeight="1" spans="1:2">
      <c r="A106" s="150" t="s">
        <v>985</v>
      </c>
      <c r="B106" s="151"/>
    </row>
    <row r="107" ht="21" hidden="1" customHeight="1" spans="1:2">
      <c r="A107" s="150" t="s">
        <v>986</v>
      </c>
      <c r="B107" s="151"/>
    </row>
    <row r="108" ht="21" customHeight="1" spans="1:2">
      <c r="A108" s="150" t="s">
        <v>987</v>
      </c>
      <c r="B108" s="151">
        <v>2.16</v>
      </c>
    </row>
    <row r="109" ht="21" hidden="1" customHeight="1" spans="1:2">
      <c r="A109" s="150" t="s">
        <v>988</v>
      </c>
      <c r="B109" s="151"/>
    </row>
    <row r="110" ht="21" hidden="1" customHeight="1" spans="1:2">
      <c r="A110" s="150" t="s">
        <v>204</v>
      </c>
      <c r="B110" s="151"/>
    </row>
    <row r="111" ht="21" customHeight="1" spans="1:2">
      <c r="A111" s="150" t="s">
        <v>989</v>
      </c>
      <c r="B111" s="151">
        <f>B112</f>
        <v>2</v>
      </c>
    </row>
    <row r="112" ht="21" customHeight="1" spans="1:2">
      <c r="A112" s="150" t="s">
        <v>990</v>
      </c>
      <c r="B112" s="151">
        <f>B113</f>
        <v>2</v>
      </c>
    </row>
    <row r="113" ht="21" customHeight="1" spans="1:2">
      <c r="A113" s="150" t="s">
        <v>207</v>
      </c>
      <c r="B113" s="151">
        <v>2</v>
      </c>
    </row>
    <row r="114" ht="21" hidden="1" customHeight="1" spans="1:2">
      <c r="A114" s="150" t="s">
        <v>991</v>
      </c>
      <c r="B114" s="151"/>
    </row>
    <row r="115" ht="21" hidden="1" customHeight="1" spans="1:2">
      <c r="A115" s="150" t="s">
        <v>992</v>
      </c>
      <c r="B115" s="151"/>
    </row>
    <row r="116" ht="21" hidden="1" customHeight="1" spans="1:2">
      <c r="A116" s="150" t="s">
        <v>209</v>
      </c>
      <c r="B116" s="151"/>
    </row>
    <row r="117" ht="21" hidden="1" customHeight="1" spans="1:2">
      <c r="A117" s="150" t="s">
        <v>993</v>
      </c>
      <c r="B117" s="151"/>
    </row>
    <row r="118" ht="21" hidden="1" customHeight="1" spans="1:2">
      <c r="A118" s="150" t="s">
        <v>931</v>
      </c>
      <c r="B118" s="151"/>
    </row>
    <row r="119" ht="21" hidden="1" customHeight="1" spans="1:2">
      <c r="A119" s="150" t="s">
        <v>954</v>
      </c>
      <c r="B119" s="151"/>
    </row>
    <row r="120" ht="21" hidden="1" customHeight="1" spans="1:2">
      <c r="A120" s="150" t="s">
        <v>994</v>
      </c>
      <c r="B120" s="151"/>
    </row>
    <row r="121" ht="21" hidden="1" customHeight="1" spans="1:2">
      <c r="A121" s="150" t="s">
        <v>995</v>
      </c>
      <c r="B121" s="151"/>
    </row>
    <row r="122" ht="21" hidden="1" customHeight="1" spans="1:2">
      <c r="A122" s="150" t="s">
        <v>996</v>
      </c>
      <c r="B122" s="151"/>
    </row>
    <row r="123" ht="21" hidden="1" customHeight="1" spans="1:2">
      <c r="A123" s="150" t="s">
        <v>931</v>
      </c>
      <c r="B123" s="151"/>
    </row>
    <row r="124" ht="21" hidden="1" customHeight="1" spans="1:2">
      <c r="A124" s="150" t="s">
        <v>932</v>
      </c>
      <c r="B124" s="151"/>
    </row>
    <row r="125" ht="21" hidden="1" customHeight="1" spans="1:2">
      <c r="A125" s="150" t="s">
        <v>997</v>
      </c>
      <c r="B125" s="151"/>
    </row>
    <row r="126" ht="21" hidden="1" customHeight="1" spans="1:2">
      <c r="A126" s="150" t="s">
        <v>998</v>
      </c>
      <c r="B126" s="151"/>
    </row>
    <row r="127" ht="21" hidden="1" customHeight="1" spans="1:2">
      <c r="A127" s="150" t="s">
        <v>999</v>
      </c>
      <c r="B127" s="151"/>
    </row>
    <row r="128" ht="21" hidden="1" customHeight="1" spans="1:2">
      <c r="A128" s="150" t="s">
        <v>1000</v>
      </c>
      <c r="B128" s="151"/>
    </row>
    <row r="129" ht="21" hidden="1" customHeight="1" spans="1:2">
      <c r="A129" s="150" t="s">
        <v>1001</v>
      </c>
      <c r="B129" s="151"/>
    </row>
    <row r="130" ht="21" hidden="1" customHeight="1" spans="1:2">
      <c r="A130" s="150" t="s">
        <v>1002</v>
      </c>
      <c r="B130" s="151"/>
    </row>
    <row r="131" ht="21" hidden="1" customHeight="1" spans="1:2">
      <c r="A131" s="150" t="s">
        <v>1003</v>
      </c>
      <c r="B131" s="151"/>
    </row>
    <row r="132" ht="21" hidden="1" customHeight="1" spans="1:2">
      <c r="A132" s="150" t="s">
        <v>1004</v>
      </c>
      <c r="B132" s="151"/>
    </row>
    <row r="133" ht="21" hidden="1" customHeight="1" spans="1:2">
      <c r="A133" s="150" t="s">
        <v>954</v>
      </c>
      <c r="B133" s="151"/>
    </row>
    <row r="134" ht="21" hidden="1" customHeight="1" spans="1:2">
      <c r="A134" s="150" t="s">
        <v>936</v>
      </c>
      <c r="B134" s="151"/>
    </row>
    <row r="135" ht="21" hidden="1" customHeight="1" spans="1:2">
      <c r="A135" s="150" t="s">
        <v>1005</v>
      </c>
      <c r="B135" s="151"/>
    </row>
    <row r="136" ht="21" hidden="1" customHeight="1" spans="1:2">
      <c r="A136" s="150" t="s">
        <v>1006</v>
      </c>
      <c r="B136" s="151"/>
    </row>
    <row r="137" ht="21" hidden="1" customHeight="1" spans="1:2">
      <c r="A137" s="150" t="s">
        <v>1007</v>
      </c>
      <c r="B137" s="151"/>
    </row>
    <row r="138" ht="21" hidden="1" customHeight="1" spans="1:2">
      <c r="A138" s="150" t="s">
        <v>931</v>
      </c>
      <c r="B138" s="151"/>
    </row>
    <row r="139" ht="21" hidden="1" customHeight="1" spans="1:2">
      <c r="A139" s="150" t="s">
        <v>932</v>
      </c>
      <c r="B139" s="151"/>
    </row>
    <row r="140" ht="21" hidden="1" customHeight="1" spans="1:2">
      <c r="A140" s="150" t="s">
        <v>1008</v>
      </c>
      <c r="B140" s="151"/>
    </row>
    <row r="141" ht="21" hidden="1" customHeight="1" spans="1:2">
      <c r="A141" s="150" t="s">
        <v>1009</v>
      </c>
      <c r="B141" s="151"/>
    </row>
    <row r="142" ht="21" hidden="1" customHeight="1" spans="1:2">
      <c r="A142" s="150" t="s">
        <v>1010</v>
      </c>
      <c r="B142" s="151"/>
    </row>
    <row r="143" ht="21" hidden="1" customHeight="1" spans="1:2">
      <c r="A143" s="150" t="s">
        <v>1011</v>
      </c>
      <c r="B143" s="151"/>
    </row>
    <row r="144" ht="21" hidden="1" customHeight="1" spans="1:2">
      <c r="A144" s="150" t="s">
        <v>1012</v>
      </c>
      <c r="B144" s="151"/>
    </row>
    <row r="145" ht="21" hidden="1" customHeight="1" spans="1:2">
      <c r="A145" s="150" t="s">
        <v>1013</v>
      </c>
      <c r="B145" s="151"/>
    </row>
    <row r="146" ht="21" hidden="1" customHeight="1" spans="1:2">
      <c r="A146" s="150" t="s">
        <v>1014</v>
      </c>
      <c r="B146" s="151"/>
    </row>
    <row r="147" ht="21" hidden="1" customHeight="1" spans="1:2">
      <c r="A147" s="150" t="s">
        <v>1015</v>
      </c>
      <c r="B147" s="151"/>
    </row>
    <row r="148" ht="21" hidden="1" customHeight="1" spans="1:2">
      <c r="A148" s="150" t="s">
        <v>1016</v>
      </c>
      <c r="B148" s="151"/>
    </row>
    <row r="149" ht="21" hidden="1" customHeight="1" spans="1:2">
      <c r="A149" s="150" t="s">
        <v>1017</v>
      </c>
      <c r="B149" s="151"/>
    </row>
    <row r="150" ht="21" hidden="1" customHeight="1" spans="1:2">
      <c r="A150" s="150" t="s">
        <v>1018</v>
      </c>
      <c r="B150" s="151"/>
    </row>
    <row r="151" ht="21" hidden="1" customHeight="1" spans="1:2">
      <c r="A151" s="150" t="s">
        <v>1019</v>
      </c>
      <c r="B151" s="151"/>
    </row>
    <row r="152" ht="21" hidden="1" customHeight="1" spans="1:2">
      <c r="A152" s="150" t="s">
        <v>1020</v>
      </c>
      <c r="B152" s="151"/>
    </row>
    <row r="153" ht="21" hidden="1" customHeight="1" spans="1:2">
      <c r="A153" s="150" t="s">
        <v>1021</v>
      </c>
      <c r="B153" s="151"/>
    </row>
    <row r="154" ht="21" hidden="1" customHeight="1" spans="1:2">
      <c r="A154" s="150" t="s">
        <v>1022</v>
      </c>
      <c r="B154" s="151"/>
    </row>
    <row r="155" ht="21" hidden="1" customHeight="1" spans="1:2">
      <c r="A155" s="150" t="s">
        <v>1023</v>
      </c>
      <c r="B155" s="151"/>
    </row>
    <row r="156" ht="21" hidden="1" customHeight="1" spans="1:2">
      <c r="A156" s="150" t="s">
        <v>1024</v>
      </c>
      <c r="B156" s="151"/>
    </row>
    <row r="157" ht="21" hidden="1" customHeight="1" spans="1:2">
      <c r="A157" s="150" t="s">
        <v>1025</v>
      </c>
      <c r="B157" s="151"/>
    </row>
    <row r="158" ht="21" hidden="1" customHeight="1" spans="1:2">
      <c r="A158" s="150" t="s">
        <v>1026</v>
      </c>
      <c r="B158" s="151"/>
    </row>
    <row r="159" ht="21" hidden="1" customHeight="1" spans="1:2">
      <c r="A159" s="150" t="s">
        <v>1027</v>
      </c>
      <c r="B159" s="151"/>
    </row>
    <row r="160" ht="21" hidden="1" customHeight="1" spans="1:2">
      <c r="A160" s="150" t="s">
        <v>1028</v>
      </c>
      <c r="B160" s="151"/>
    </row>
    <row r="161" ht="21" hidden="1" customHeight="1" spans="1:2">
      <c r="A161" s="150" t="s">
        <v>1029</v>
      </c>
      <c r="B161" s="151"/>
    </row>
    <row r="162" ht="21" hidden="1" customHeight="1" spans="1:2">
      <c r="A162" s="150" t="s">
        <v>249</v>
      </c>
      <c r="B162" s="151"/>
    </row>
    <row r="163" ht="21" hidden="1" customHeight="1" spans="1:2">
      <c r="A163" s="150" t="s">
        <v>1030</v>
      </c>
      <c r="B163" s="151"/>
    </row>
    <row r="164" ht="21" hidden="1" customHeight="1" spans="1:2">
      <c r="A164" s="150" t="s">
        <v>1031</v>
      </c>
      <c r="B164" s="151"/>
    </row>
    <row r="165" ht="21" hidden="1" customHeight="1" spans="1:2">
      <c r="A165" s="150" t="s">
        <v>931</v>
      </c>
      <c r="B165" s="151"/>
    </row>
    <row r="166" ht="21" hidden="1" customHeight="1" spans="1:2">
      <c r="A166" s="150" t="s">
        <v>1032</v>
      </c>
      <c r="B166" s="151"/>
    </row>
    <row r="167" ht="21" hidden="1" customHeight="1" spans="1:2">
      <c r="A167" s="150" t="s">
        <v>1033</v>
      </c>
      <c r="B167" s="151"/>
    </row>
    <row r="168" ht="21" hidden="1" customHeight="1" spans="1:2">
      <c r="A168" s="150" t="s">
        <v>1034</v>
      </c>
      <c r="B168" s="151"/>
    </row>
    <row r="169" ht="21" hidden="1" customHeight="1" spans="1:2">
      <c r="A169" s="150" t="s">
        <v>1035</v>
      </c>
      <c r="B169" s="151"/>
    </row>
    <row r="170" ht="21" hidden="1" customHeight="1" spans="1:2">
      <c r="A170" s="150" t="s">
        <v>1036</v>
      </c>
      <c r="B170" s="151"/>
    </row>
    <row r="171" ht="21" hidden="1" customHeight="1" spans="1:2">
      <c r="A171" s="150" t="s">
        <v>1037</v>
      </c>
      <c r="B171" s="151"/>
    </row>
    <row r="172" ht="21" hidden="1" customHeight="1" spans="1:2">
      <c r="A172" s="150" t="s">
        <v>1038</v>
      </c>
      <c r="B172" s="151"/>
    </row>
    <row r="173" ht="21" hidden="1" customHeight="1" spans="1:2">
      <c r="A173" s="150" t="s">
        <v>1039</v>
      </c>
      <c r="B173" s="151"/>
    </row>
    <row r="174" ht="21" hidden="1" customHeight="1" spans="1:2">
      <c r="A174" s="150" t="s">
        <v>1040</v>
      </c>
      <c r="B174" s="151"/>
    </row>
    <row r="175" ht="21" hidden="1" customHeight="1" spans="1:2">
      <c r="A175" s="150" t="s">
        <v>1041</v>
      </c>
      <c r="B175" s="151"/>
    </row>
    <row r="176" ht="21" hidden="1" customHeight="1" spans="1:2">
      <c r="A176" s="150" t="s">
        <v>263</v>
      </c>
      <c r="B176" s="151"/>
    </row>
    <row r="177" ht="21" customHeight="1" spans="1:2">
      <c r="A177" s="150" t="s">
        <v>1042</v>
      </c>
      <c r="B177" s="151">
        <f>B178</f>
        <v>134.38</v>
      </c>
    </row>
    <row r="178" ht="21" customHeight="1" spans="1:2">
      <c r="A178" s="150" t="s">
        <v>1043</v>
      </c>
      <c r="B178" s="151">
        <f>B183</f>
        <v>134.38</v>
      </c>
    </row>
    <row r="179" ht="21" hidden="1" customHeight="1" spans="1:2">
      <c r="A179" s="150" t="s">
        <v>931</v>
      </c>
      <c r="B179" s="151"/>
    </row>
    <row r="180" ht="21" hidden="1" customHeight="1" spans="1:2">
      <c r="A180" s="150" t="s">
        <v>1044</v>
      </c>
      <c r="B180" s="151"/>
    </row>
    <row r="181" ht="21" hidden="1" customHeight="1" spans="1:2">
      <c r="A181" s="150" t="s">
        <v>1045</v>
      </c>
      <c r="B181" s="151"/>
    </row>
    <row r="182" ht="21" hidden="1" customHeight="1" spans="1:2">
      <c r="A182" s="150" t="s">
        <v>1046</v>
      </c>
      <c r="B182" s="151"/>
    </row>
    <row r="183" ht="21" customHeight="1" spans="1:2">
      <c r="A183" s="150" t="s">
        <v>1047</v>
      </c>
      <c r="B183" s="151">
        <v>134.38</v>
      </c>
    </row>
    <row r="184" ht="21" hidden="1" customHeight="1" spans="1:2">
      <c r="A184" s="150" t="s">
        <v>1048</v>
      </c>
      <c r="B184" s="151"/>
    </row>
    <row r="185" ht="21" hidden="1" customHeight="1" spans="1:2">
      <c r="A185" s="150" t="s">
        <v>1049</v>
      </c>
      <c r="B185" s="151"/>
    </row>
    <row r="186" ht="21" hidden="1" customHeight="1" spans="1:2">
      <c r="A186" s="150" t="s">
        <v>1050</v>
      </c>
      <c r="B186" s="151"/>
    </row>
    <row r="187" ht="21" hidden="1" customHeight="1" spans="1:2">
      <c r="A187" s="150" t="s">
        <v>1051</v>
      </c>
      <c r="B187" s="151"/>
    </row>
    <row r="188" ht="21" hidden="1" customHeight="1" spans="1:2">
      <c r="A188" s="150" t="s">
        <v>1052</v>
      </c>
      <c r="B188" s="151"/>
    </row>
    <row r="189" ht="21" hidden="1" customHeight="1" spans="1:2">
      <c r="A189" s="150" t="s">
        <v>1053</v>
      </c>
      <c r="B189" s="151"/>
    </row>
    <row r="190" ht="21" hidden="1" customHeight="1" spans="1:2">
      <c r="A190" s="150" t="s">
        <v>1054</v>
      </c>
      <c r="B190" s="151"/>
    </row>
    <row r="191" ht="21" hidden="1" customHeight="1" spans="1:2">
      <c r="A191" s="150" t="s">
        <v>1055</v>
      </c>
      <c r="B191" s="151"/>
    </row>
    <row r="192" ht="21" hidden="1" customHeight="1" spans="1:2">
      <c r="A192" s="150" t="s">
        <v>1056</v>
      </c>
      <c r="B192" s="151"/>
    </row>
    <row r="193" ht="21" hidden="1" customHeight="1" spans="1:2">
      <c r="A193" s="150" t="s">
        <v>1057</v>
      </c>
      <c r="B193" s="151"/>
    </row>
    <row r="194" ht="21" hidden="1" customHeight="1" spans="1:2">
      <c r="A194" s="150" t="s">
        <v>1058</v>
      </c>
      <c r="B194" s="151"/>
    </row>
    <row r="195" ht="21" hidden="1" customHeight="1" spans="1:2">
      <c r="A195" s="150" t="s">
        <v>1059</v>
      </c>
      <c r="B195" s="151"/>
    </row>
    <row r="196" ht="21" hidden="1" customHeight="1" spans="1:2">
      <c r="A196" s="150" t="s">
        <v>1060</v>
      </c>
      <c r="B196" s="151"/>
    </row>
    <row r="197" ht="21" hidden="1" customHeight="1" spans="1:2">
      <c r="A197" s="150" t="s">
        <v>1061</v>
      </c>
      <c r="B197" s="151"/>
    </row>
    <row r="198" ht="21" hidden="1" customHeight="1" spans="1:2">
      <c r="A198" s="150" t="s">
        <v>1062</v>
      </c>
      <c r="B198" s="151"/>
    </row>
    <row r="199" ht="21" hidden="1" customHeight="1" spans="1:2">
      <c r="A199" s="150" t="s">
        <v>1063</v>
      </c>
      <c r="B199" s="151"/>
    </row>
    <row r="200" ht="21" hidden="1" customHeight="1" spans="1:2">
      <c r="A200" s="150" t="s">
        <v>1064</v>
      </c>
      <c r="B200" s="151"/>
    </row>
    <row r="201" ht="21" hidden="1" customHeight="1" spans="1:2">
      <c r="A201" s="150" t="s">
        <v>1065</v>
      </c>
      <c r="B201" s="151"/>
    </row>
    <row r="202" ht="21" hidden="1" customHeight="1" spans="1:2">
      <c r="A202" s="150" t="s">
        <v>1066</v>
      </c>
      <c r="B202" s="151"/>
    </row>
    <row r="203" ht="21" hidden="1" customHeight="1" spans="1:2">
      <c r="A203" s="150" t="s">
        <v>1067</v>
      </c>
      <c r="B203" s="151"/>
    </row>
    <row r="204" ht="21" hidden="1" customHeight="1" spans="1:2">
      <c r="A204" s="150" t="s">
        <v>1068</v>
      </c>
      <c r="B204" s="151"/>
    </row>
    <row r="205" ht="21" hidden="1" customHeight="1" spans="1:2">
      <c r="A205" s="150" t="s">
        <v>1069</v>
      </c>
      <c r="B205" s="151"/>
    </row>
    <row r="206" ht="21" hidden="1" customHeight="1" spans="1:2">
      <c r="A206" s="150" t="s">
        <v>1070</v>
      </c>
      <c r="B206" s="151"/>
    </row>
    <row r="207" ht="21" hidden="1" customHeight="1" spans="1:2">
      <c r="A207" s="150" t="s">
        <v>1071</v>
      </c>
      <c r="B207" s="151"/>
    </row>
    <row r="208" ht="21" hidden="1" customHeight="1" spans="1:2">
      <c r="A208" s="150" t="s">
        <v>293</v>
      </c>
      <c r="B208" s="151"/>
    </row>
    <row r="209" ht="21" customHeight="1" spans="1:2">
      <c r="A209" s="150" t="s">
        <v>1072</v>
      </c>
      <c r="B209" s="151">
        <f>B210+B221+B227+B241+B258+B269+B272+B275+B277+B284</f>
        <v>423.36</v>
      </c>
    </row>
    <row r="210" ht="21" customHeight="1" spans="1:2">
      <c r="A210" s="150" t="s">
        <v>1073</v>
      </c>
      <c r="B210" s="151">
        <f>B216</f>
        <v>72.19</v>
      </c>
    </row>
    <row r="211" ht="21" hidden="1" customHeight="1" spans="1:2">
      <c r="A211" s="150" t="s">
        <v>931</v>
      </c>
      <c r="B211" s="151"/>
    </row>
    <row r="212" ht="21" hidden="1" customHeight="1" spans="1:2">
      <c r="A212" s="150" t="s">
        <v>932</v>
      </c>
      <c r="B212" s="151"/>
    </row>
    <row r="213" ht="21" hidden="1" customHeight="1" spans="1:2">
      <c r="A213" s="150" t="s">
        <v>1074</v>
      </c>
      <c r="B213" s="151"/>
    </row>
    <row r="214" ht="21" hidden="1" customHeight="1" spans="1:2">
      <c r="A214" s="150" t="s">
        <v>1075</v>
      </c>
      <c r="B214" s="151"/>
    </row>
    <row r="215" ht="21" hidden="1" customHeight="1" spans="1:2">
      <c r="A215" s="150" t="s">
        <v>954</v>
      </c>
      <c r="B215" s="151"/>
    </row>
    <row r="216" ht="21" customHeight="1" spans="1:2">
      <c r="A216" s="150" t="s">
        <v>1076</v>
      </c>
      <c r="B216" s="151">
        <v>72.19</v>
      </c>
    </row>
    <row r="217" ht="21" hidden="1" customHeight="1" spans="1:2">
      <c r="A217" s="150" t="s">
        <v>1077</v>
      </c>
      <c r="B217" s="151"/>
    </row>
    <row r="218" ht="21" hidden="1" customHeight="1" spans="1:2">
      <c r="A218" s="150" t="s">
        <v>1078</v>
      </c>
      <c r="B218" s="151"/>
    </row>
    <row r="219" ht="21" hidden="1" customHeight="1" spans="1:2">
      <c r="A219" s="150" t="s">
        <v>1079</v>
      </c>
      <c r="B219" s="151"/>
    </row>
    <row r="220" ht="21" hidden="1" customHeight="1" spans="1:2">
      <c r="A220" s="150" t="s">
        <v>1080</v>
      </c>
      <c r="B220" s="151"/>
    </row>
    <row r="221" ht="21" customHeight="1" spans="1:2">
      <c r="A221" s="150" t="s">
        <v>1081</v>
      </c>
      <c r="B221" s="151">
        <f>B225</f>
        <v>46.4</v>
      </c>
    </row>
    <row r="222" ht="21" hidden="1" customHeight="1" spans="1:2">
      <c r="A222" s="150" t="s">
        <v>931</v>
      </c>
      <c r="B222" s="151"/>
    </row>
    <row r="223" ht="21" hidden="1" customHeight="1" spans="1:2">
      <c r="A223" s="150" t="s">
        <v>932</v>
      </c>
      <c r="B223" s="151"/>
    </row>
    <row r="224" ht="21" hidden="1" customHeight="1" spans="1:2">
      <c r="A224" s="150" t="s">
        <v>1082</v>
      </c>
      <c r="B224" s="151"/>
    </row>
    <row r="225" ht="21" customHeight="1" spans="1:2">
      <c r="A225" s="150" t="s">
        <v>1083</v>
      </c>
      <c r="B225" s="151">
        <v>46.4</v>
      </c>
    </row>
    <row r="226" ht="21" hidden="1" customHeight="1" spans="1:2">
      <c r="A226" s="150" t="s">
        <v>1084</v>
      </c>
      <c r="B226" s="151"/>
    </row>
    <row r="227" ht="21" customHeight="1" spans="1:2">
      <c r="A227" s="150" t="s">
        <v>1085</v>
      </c>
      <c r="B227" s="151">
        <f>B231+B232+B233</f>
        <v>183.43</v>
      </c>
    </row>
    <row r="228" ht="21" hidden="1" customHeight="1" spans="1:2">
      <c r="A228" s="150" t="s">
        <v>1086</v>
      </c>
      <c r="B228" s="151"/>
    </row>
    <row r="229" ht="21" hidden="1" customHeight="1" spans="1:2">
      <c r="A229" s="150" t="s">
        <v>1087</v>
      </c>
      <c r="B229" s="151"/>
    </row>
    <row r="230" ht="21" hidden="1" customHeight="1" spans="1:2">
      <c r="A230" s="150" t="s">
        <v>1088</v>
      </c>
      <c r="B230" s="151"/>
    </row>
    <row r="231" ht="21" customHeight="1" spans="1:2">
      <c r="A231" s="150" t="s">
        <v>1089</v>
      </c>
      <c r="B231" s="151">
        <v>91.62</v>
      </c>
    </row>
    <row r="232" ht="21" customHeight="1" spans="1:2">
      <c r="A232" s="150" t="s">
        <v>1090</v>
      </c>
      <c r="B232" s="151">
        <v>45.81</v>
      </c>
    </row>
    <row r="233" ht="21" customHeight="1" spans="1:2">
      <c r="A233" s="150" t="s">
        <v>1091</v>
      </c>
      <c r="B233" s="151">
        <v>46</v>
      </c>
    </row>
    <row r="234" ht="21" hidden="1" customHeight="1" spans="1:2">
      <c r="A234" s="150" t="s">
        <v>1092</v>
      </c>
      <c r="B234" s="151"/>
    </row>
    <row r="235" ht="21" hidden="1" customHeight="1" spans="1:2">
      <c r="A235" s="150" t="s">
        <v>1093</v>
      </c>
      <c r="B235" s="151"/>
    </row>
    <row r="236" ht="21" hidden="1" customHeight="1" spans="1:2">
      <c r="A236" s="150" t="s">
        <v>1094</v>
      </c>
      <c r="B236" s="151"/>
    </row>
    <row r="237" ht="21" hidden="1" customHeight="1" spans="1:2">
      <c r="A237" s="150" t="s">
        <v>1095</v>
      </c>
      <c r="B237" s="151"/>
    </row>
    <row r="238" ht="21" hidden="1" customHeight="1" spans="1:2">
      <c r="A238" s="150" t="s">
        <v>1096</v>
      </c>
      <c r="B238" s="151"/>
    </row>
    <row r="239" ht="21" hidden="1" customHeight="1" spans="1:2">
      <c r="A239" s="150" t="s">
        <v>1097</v>
      </c>
      <c r="B239" s="151"/>
    </row>
    <row r="240" ht="21" hidden="1" customHeight="1" spans="1:2">
      <c r="A240" s="150" t="s">
        <v>1098</v>
      </c>
      <c r="B240" s="151"/>
    </row>
    <row r="241" ht="21" customHeight="1" spans="1:2">
      <c r="A241" s="150" t="s">
        <v>1099</v>
      </c>
      <c r="B241" s="151">
        <f>B243</f>
        <v>6.55</v>
      </c>
    </row>
    <row r="242" ht="21" hidden="1" customHeight="1" spans="1:2">
      <c r="A242" s="150" t="s">
        <v>1100</v>
      </c>
      <c r="B242" s="151"/>
    </row>
    <row r="243" ht="21" customHeight="1" spans="1:2">
      <c r="A243" s="150" t="s">
        <v>1101</v>
      </c>
      <c r="B243" s="151">
        <v>6.55</v>
      </c>
    </row>
    <row r="244" ht="21" hidden="1" customHeight="1" spans="1:2">
      <c r="A244" s="150" t="s">
        <v>1102</v>
      </c>
      <c r="B244" s="151"/>
    </row>
    <row r="245" ht="21" hidden="1" customHeight="1" spans="1:2">
      <c r="A245" s="150" t="s">
        <v>1103</v>
      </c>
      <c r="B245" s="151"/>
    </row>
    <row r="246" ht="21" hidden="1" customHeight="1" spans="1:2">
      <c r="A246" s="150" t="s">
        <v>1104</v>
      </c>
      <c r="B246" s="151"/>
    </row>
    <row r="247" ht="21" hidden="1" customHeight="1" spans="1:2">
      <c r="A247" s="150" t="s">
        <v>1105</v>
      </c>
      <c r="B247" s="151"/>
    </row>
    <row r="248" ht="21" hidden="1" customHeight="1" spans="1:2">
      <c r="A248" s="150" t="s">
        <v>1106</v>
      </c>
      <c r="B248" s="151"/>
    </row>
    <row r="249" ht="21" hidden="1" customHeight="1" spans="1:2">
      <c r="A249" s="150" t="s">
        <v>1107</v>
      </c>
      <c r="B249" s="151"/>
    </row>
    <row r="250" ht="21" hidden="1" customHeight="1" spans="1:2">
      <c r="A250" s="150" t="s">
        <v>1108</v>
      </c>
      <c r="B250" s="151"/>
    </row>
    <row r="251" ht="21" hidden="1" customHeight="1" spans="1:2">
      <c r="A251" s="150" t="s">
        <v>1109</v>
      </c>
      <c r="B251" s="151"/>
    </row>
    <row r="252" ht="21" hidden="1" customHeight="1" spans="1:2">
      <c r="A252" s="150" t="s">
        <v>1110</v>
      </c>
      <c r="B252" s="151"/>
    </row>
    <row r="253" ht="21" hidden="1" customHeight="1" spans="1:2">
      <c r="A253" s="150" t="s">
        <v>1111</v>
      </c>
      <c r="B253" s="151"/>
    </row>
    <row r="254" ht="21" hidden="1" customHeight="1" spans="1:2">
      <c r="A254" s="150" t="s">
        <v>1112</v>
      </c>
      <c r="B254" s="151"/>
    </row>
    <row r="255" ht="21" hidden="1" customHeight="1" spans="1:2">
      <c r="A255" s="150" t="s">
        <v>1113</v>
      </c>
      <c r="B255" s="151"/>
    </row>
    <row r="256" ht="21" hidden="1" customHeight="1" spans="1:2">
      <c r="A256" s="150" t="s">
        <v>1114</v>
      </c>
      <c r="B256" s="151"/>
    </row>
    <row r="257" ht="21" hidden="1" customHeight="1" spans="1:2">
      <c r="A257" s="150" t="s">
        <v>1115</v>
      </c>
      <c r="B257" s="151"/>
    </row>
    <row r="258" ht="21" customHeight="1" spans="1:2">
      <c r="A258" s="150" t="s">
        <v>1116</v>
      </c>
      <c r="B258" s="151">
        <f>B265</f>
        <v>0.62</v>
      </c>
    </row>
    <row r="259" ht="21" hidden="1" customHeight="1" spans="1:2">
      <c r="A259" s="150" t="s">
        <v>931</v>
      </c>
      <c r="B259" s="151"/>
    </row>
    <row r="260" ht="21" hidden="1" customHeight="1" spans="1:2">
      <c r="A260" s="150" t="s">
        <v>1117</v>
      </c>
      <c r="B260" s="151"/>
    </row>
    <row r="261" ht="21" hidden="1" customHeight="1" spans="1:2">
      <c r="A261" s="150" t="s">
        <v>1118</v>
      </c>
      <c r="B261" s="151"/>
    </row>
    <row r="262" ht="21" hidden="1" customHeight="1" spans="1:2">
      <c r="A262" s="150" t="s">
        <v>1119</v>
      </c>
      <c r="B262" s="151"/>
    </row>
    <row r="263" ht="21" hidden="1" customHeight="1" spans="1:2">
      <c r="A263" s="150" t="s">
        <v>1120</v>
      </c>
      <c r="B263" s="151"/>
    </row>
    <row r="264" ht="21" hidden="1" customHeight="1" spans="1:2">
      <c r="A264" s="150" t="s">
        <v>1121</v>
      </c>
      <c r="B264" s="151"/>
    </row>
    <row r="265" ht="21" customHeight="1" spans="1:2">
      <c r="A265" s="150" t="s">
        <v>1122</v>
      </c>
      <c r="B265" s="151">
        <v>0.62</v>
      </c>
    </row>
    <row r="266" ht="21" hidden="1" customHeight="1" spans="1:2">
      <c r="A266" s="150" t="s">
        <v>1123</v>
      </c>
      <c r="B266" s="151"/>
    </row>
    <row r="267" ht="21" hidden="1" customHeight="1" spans="1:2">
      <c r="A267" s="150" t="s">
        <v>1124</v>
      </c>
      <c r="B267" s="151"/>
    </row>
    <row r="268" ht="21" hidden="1" customHeight="1" spans="1:2">
      <c r="A268" s="150" t="s">
        <v>1125</v>
      </c>
      <c r="B268" s="151"/>
    </row>
    <row r="269" ht="21" customHeight="1" spans="1:2">
      <c r="A269" s="150" t="s">
        <v>1126</v>
      </c>
      <c r="B269" s="151">
        <f>B270</f>
        <v>16.71</v>
      </c>
    </row>
    <row r="270" ht="21" customHeight="1" spans="1:2">
      <c r="A270" s="150" t="s">
        <v>1127</v>
      </c>
      <c r="B270" s="151">
        <v>16.71</v>
      </c>
    </row>
    <row r="271" ht="21" hidden="1" customHeight="1" spans="1:2">
      <c r="A271" s="150" t="s">
        <v>1128</v>
      </c>
      <c r="B271" s="151"/>
    </row>
    <row r="272" ht="21" customHeight="1" spans="1:2">
      <c r="A272" s="150" t="s">
        <v>1129</v>
      </c>
      <c r="B272" s="151">
        <f>B273+B274</f>
        <v>32.18</v>
      </c>
    </row>
    <row r="273" s="257" customFormat="1" ht="21" customHeight="1" spans="1:2">
      <c r="A273" s="150" t="s">
        <v>1130</v>
      </c>
      <c r="B273" s="151">
        <v>16.05</v>
      </c>
    </row>
    <row r="274" ht="21" customHeight="1" spans="1:2">
      <c r="A274" s="150" t="s">
        <v>1131</v>
      </c>
      <c r="B274" s="151">
        <v>16.13</v>
      </c>
    </row>
    <row r="275" ht="21" customHeight="1" spans="1:2">
      <c r="A275" s="150" t="s">
        <v>1132</v>
      </c>
      <c r="B275" s="151">
        <f>B276</f>
        <v>4.52</v>
      </c>
    </row>
    <row r="276" ht="21" customHeight="1" spans="1:2">
      <c r="A276" s="150" t="s">
        <v>1133</v>
      </c>
      <c r="B276" s="151">
        <v>4.52</v>
      </c>
    </row>
    <row r="277" ht="21" customHeight="1" spans="1:2">
      <c r="A277" s="150" t="s">
        <v>1134</v>
      </c>
      <c r="B277" s="151">
        <f>B282+B283</f>
        <v>52.96</v>
      </c>
    </row>
    <row r="278" ht="21" hidden="1" customHeight="1" spans="1:2">
      <c r="A278" s="150" t="s">
        <v>931</v>
      </c>
      <c r="B278" s="151"/>
    </row>
    <row r="279" ht="21" hidden="1" customHeight="1" spans="1:2">
      <c r="A279" s="150" t="s">
        <v>932</v>
      </c>
      <c r="B279" s="151"/>
    </row>
    <row r="280" ht="21" hidden="1" customHeight="1" spans="1:2">
      <c r="A280" s="150" t="s">
        <v>1135</v>
      </c>
      <c r="B280" s="151"/>
    </row>
    <row r="281" ht="21" hidden="1" customHeight="1" spans="1:2">
      <c r="A281" s="150" t="s">
        <v>1136</v>
      </c>
      <c r="B281" s="151"/>
    </row>
    <row r="282" ht="21" customHeight="1" spans="1:2">
      <c r="A282" s="150" t="s">
        <v>936</v>
      </c>
      <c r="B282" s="151">
        <v>49.96</v>
      </c>
    </row>
    <row r="283" ht="21" customHeight="1" spans="1:2">
      <c r="A283" s="150" t="s">
        <v>1137</v>
      </c>
      <c r="B283" s="151">
        <v>3</v>
      </c>
    </row>
    <row r="284" ht="21" customHeight="1" spans="1:2">
      <c r="A284" s="150" t="s">
        <v>1138</v>
      </c>
      <c r="B284" s="151">
        <f>B285</f>
        <v>7.8</v>
      </c>
    </row>
    <row r="285" ht="21" customHeight="1" spans="1:2">
      <c r="A285" s="150" t="s">
        <v>363</v>
      </c>
      <c r="B285" s="151">
        <v>7.8</v>
      </c>
    </row>
    <row r="286" ht="21" customHeight="1" spans="1:2">
      <c r="A286" s="150" t="s">
        <v>1139</v>
      </c>
      <c r="B286" s="151">
        <f>B287+B314+B325+B332</f>
        <v>154.3</v>
      </c>
    </row>
    <row r="287" ht="21" customHeight="1" spans="1:2">
      <c r="A287" s="150" t="s">
        <v>1140</v>
      </c>
      <c r="B287" s="151">
        <f>B288</f>
        <v>40.06</v>
      </c>
    </row>
    <row r="288" ht="21" customHeight="1" spans="1:2">
      <c r="A288" s="150" t="s">
        <v>931</v>
      </c>
      <c r="B288" s="151">
        <v>40.06</v>
      </c>
    </row>
    <row r="289" ht="21" hidden="1" customHeight="1" spans="1:2">
      <c r="A289" s="150" t="s">
        <v>932</v>
      </c>
      <c r="B289" s="151"/>
    </row>
    <row r="290" ht="21" hidden="1" customHeight="1" spans="1:2">
      <c r="A290" s="150" t="s">
        <v>1141</v>
      </c>
      <c r="B290" s="151"/>
    </row>
    <row r="291" ht="21" hidden="1" customHeight="1" spans="1:2">
      <c r="A291" s="150" t="s">
        <v>1142</v>
      </c>
      <c r="B291" s="151"/>
    </row>
    <row r="292" ht="21" hidden="1" customHeight="1" spans="1:2">
      <c r="A292" s="150" t="s">
        <v>1143</v>
      </c>
      <c r="B292" s="151"/>
    </row>
    <row r="293" ht="21" hidden="1" customHeight="1" spans="1:2">
      <c r="A293" s="150" t="s">
        <v>1144</v>
      </c>
      <c r="B293" s="151"/>
    </row>
    <row r="294" ht="21" hidden="1" customHeight="1" spans="1:2">
      <c r="A294" s="150" t="s">
        <v>1145</v>
      </c>
      <c r="B294" s="151"/>
    </row>
    <row r="295" ht="21" hidden="1" customHeight="1" spans="1:2">
      <c r="A295" s="150" t="s">
        <v>1146</v>
      </c>
      <c r="B295" s="151"/>
    </row>
    <row r="296" ht="21" hidden="1" customHeight="1" spans="1:2">
      <c r="A296" s="150" t="s">
        <v>1147</v>
      </c>
      <c r="B296" s="151"/>
    </row>
    <row r="297" ht="21" hidden="1" customHeight="1" spans="1:2">
      <c r="A297" s="150" t="s">
        <v>1148</v>
      </c>
      <c r="B297" s="151"/>
    </row>
    <row r="298" ht="21" hidden="1" customHeight="1" spans="1:2">
      <c r="A298" s="150" t="s">
        <v>1149</v>
      </c>
      <c r="B298" s="151"/>
    </row>
    <row r="299" ht="21" hidden="1" customHeight="1" spans="1:2">
      <c r="A299" s="150" t="s">
        <v>1150</v>
      </c>
      <c r="B299" s="151"/>
    </row>
    <row r="300" ht="21" hidden="1" customHeight="1" spans="1:2">
      <c r="A300" s="150" t="s">
        <v>1151</v>
      </c>
      <c r="B300" s="151"/>
    </row>
    <row r="301" ht="21" hidden="1" customHeight="1" spans="1:2">
      <c r="A301" s="150" t="s">
        <v>1152</v>
      </c>
      <c r="B301" s="151"/>
    </row>
    <row r="302" ht="21" hidden="1" customHeight="1" spans="1:2">
      <c r="A302" s="150" t="s">
        <v>1153</v>
      </c>
      <c r="B302" s="151"/>
    </row>
    <row r="303" ht="21" hidden="1" customHeight="1" spans="1:2">
      <c r="A303" s="150" t="s">
        <v>1154</v>
      </c>
      <c r="B303" s="151"/>
    </row>
    <row r="304" ht="21" hidden="1" customHeight="1" spans="1:2">
      <c r="A304" s="150" t="s">
        <v>1155</v>
      </c>
      <c r="B304" s="151"/>
    </row>
    <row r="305" ht="21" hidden="1" customHeight="1" spans="1:2">
      <c r="A305" s="150" t="s">
        <v>1156</v>
      </c>
      <c r="B305" s="151"/>
    </row>
    <row r="306" ht="21" hidden="1" customHeight="1" spans="1:2">
      <c r="A306" s="150" t="s">
        <v>1157</v>
      </c>
      <c r="B306" s="151"/>
    </row>
    <row r="307" ht="21" hidden="1" customHeight="1" spans="1:2">
      <c r="A307" s="150" t="s">
        <v>1158</v>
      </c>
      <c r="B307" s="151"/>
    </row>
    <row r="308" ht="21" hidden="1" customHeight="1" spans="1:2">
      <c r="A308" s="150" t="s">
        <v>1159</v>
      </c>
      <c r="B308" s="151"/>
    </row>
    <row r="309" ht="21" hidden="1" customHeight="1" spans="1:2">
      <c r="A309" s="150" t="s">
        <v>1160</v>
      </c>
      <c r="B309" s="151"/>
    </row>
    <row r="310" ht="21" hidden="1" customHeight="1" spans="1:2">
      <c r="A310" s="150" t="s">
        <v>1161</v>
      </c>
      <c r="B310" s="151"/>
    </row>
    <row r="311" ht="21" hidden="1" customHeight="1" spans="1:2">
      <c r="A311" s="150" t="s">
        <v>1162</v>
      </c>
      <c r="B311" s="151"/>
    </row>
    <row r="312" ht="21" hidden="1" customHeight="1" spans="1:2">
      <c r="A312" s="150" t="s">
        <v>1163</v>
      </c>
      <c r="B312" s="151"/>
    </row>
    <row r="313" ht="21" hidden="1" customHeight="1" spans="1:2">
      <c r="A313" s="150" t="s">
        <v>1164</v>
      </c>
      <c r="B313" s="151"/>
    </row>
    <row r="314" ht="21" customHeight="1" spans="1:2">
      <c r="A314" s="150" t="s">
        <v>1165</v>
      </c>
      <c r="B314" s="151">
        <f>B315+B316+B317+B318</f>
        <v>81.9</v>
      </c>
    </row>
    <row r="315" ht="21" customHeight="1" spans="1:2">
      <c r="A315" s="150" t="s">
        <v>1166</v>
      </c>
      <c r="B315" s="151">
        <v>24.08</v>
      </c>
    </row>
    <row r="316" ht="21" customHeight="1" spans="1:2">
      <c r="A316" s="150" t="s">
        <v>1167</v>
      </c>
      <c r="B316" s="151">
        <v>24.59</v>
      </c>
    </row>
    <row r="317" ht="21" customHeight="1" spans="1:2">
      <c r="A317" s="150" t="s">
        <v>1168</v>
      </c>
      <c r="B317" s="151">
        <v>22.92</v>
      </c>
    </row>
    <row r="318" ht="21" customHeight="1" spans="1:2">
      <c r="A318" s="150" t="s">
        <v>1169</v>
      </c>
      <c r="B318" s="151">
        <v>10.31</v>
      </c>
    </row>
    <row r="319" ht="21" hidden="1" customHeight="1" spans="1:2">
      <c r="A319" s="150" t="s">
        <v>1170</v>
      </c>
      <c r="B319" s="151"/>
    </row>
    <row r="320" ht="21" hidden="1" customHeight="1" spans="1:2">
      <c r="A320" s="150" t="s">
        <v>1171</v>
      </c>
      <c r="B320" s="151"/>
    </row>
    <row r="321" ht="21" hidden="1" customHeight="1" spans="1:2">
      <c r="A321" s="150" t="s">
        <v>1172</v>
      </c>
      <c r="B321" s="151"/>
    </row>
    <row r="322" ht="21" hidden="1" customHeight="1" spans="1:2">
      <c r="A322" s="150" t="s">
        <v>1173</v>
      </c>
      <c r="B322" s="151"/>
    </row>
    <row r="323" ht="21" hidden="1" customHeight="1" spans="1:2">
      <c r="A323" s="150" t="s">
        <v>1174</v>
      </c>
      <c r="B323" s="151"/>
    </row>
    <row r="324" ht="21" hidden="1" customHeight="1" spans="1:2">
      <c r="A324" s="150" t="s">
        <v>1175</v>
      </c>
      <c r="B324" s="151"/>
    </row>
    <row r="325" ht="21" customHeight="1" spans="1:2">
      <c r="A325" s="150" t="s">
        <v>1176</v>
      </c>
      <c r="B325" s="151">
        <f>B326</f>
        <v>3.19</v>
      </c>
    </row>
    <row r="326" ht="21" customHeight="1" spans="1:2">
      <c r="A326" s="150" t="s">
        <v>1177</v>
      </c>
      <c r="B326" s="151">
        <v>3.19</v>
      </c>
    </row>
    <row r="327" ht="21" hidden="1" customHeight="1" spans="1:2">
      <c r="A327" s="150" t="s">
        <v>1178</v>
      </c>
      <c r="B327" s="151"/>
    </row>
    <row r="328" ht="21" hidden="1" customHeight="1" spans="1:2">
      <c r="A328" s="150" t="s">
        <v>931</v>
      </c>
      <c r="B328" s="151"/>
    </row>
    <row r="329" ht="21" hidden="1" customHeight="1" spans="1:2">
      <c r="A329" s="150" t="s">
        <v>932</v>
      </c>
      <c r="B329" s="151"/>
    </row>
    <row r="330" ht="21" hidden="1" customHeight="1" spans="1:2">
      <c r="A330" s="150" t="s">
        <v>1179</v>
      </c>
      <c r="B330" s="151"/>
    </row>
    <row r="331" ht="21" hidden="1" customHeight="1" spans="1:2">
      <c r="A331" s="150" t="s">
        <v>936</v>
      </c>
      <c r="B331" s="151"/>
    </row>
    <row r="332" ht="21" customHeight="1" spans="1:2">
      <c r="A332" s="150" t="s">
        <v>1180</v>
      </c>
      <c r="B332" s="151">
        <f>B333</f>
        <v>29.15</v>
      </c>
    </row>
    <row r="333" ht="21" customHeight="1" spans="1:2">
      <c r="A333" s="150" t="s">
        <v>408</v>
      </c>
      <c r="B333" s="151">
        <v>29.15</v>
      </c>
    </row>
    <row r="334" ht="21" customHeight="1" spans="1:2">
      <c r="A334" s="150" t="s">
        <v>1181</v>
      </c>
      <c r="B334" s="151">
        <f>B358</f>
        <v>0.46</v>
      </c>
    </row>
    <row r="335" ht="21" hidden="1" customHeight="1" spans="1:2">
      <c r="A335" s="150" t="s">
        <v>1182</v>
      </c>
      <c r="B335" s="151"/>
    </row>
    <row r="336" ht="21" hidden="1" customHeight="1" spans="1:2">
      <c r="A336" s="150" t="s">
        <v>931</v>
      </c>
      <c r="B336" s="151"/>
    </row>
    <row r="337" ht="21" hidden="1" customHeight="1" spans="1:2">
      <c r="A337" s="150" t="s">
        <v>1183</v>
      </c>
      <c r="B337" s="151"/>
    </row>
    <row r="338" ht="21" hidden="1" customHeight="1" spans="1:2">
      <c r="A338" s="150" t="s">
        <v>1184</v>
      </c>
      <c r="B338" s="151"/>
    </row>
    <row r="339" ht="21" hidden="1" customHeight="1" spans="1:2">
      <c r="A339" s="150" t="s">
        <v>1185</v>
      </c>
      <c r="B339" s="151"/>
    </row>
    <row r="340" ht="21" hidden="1" customHeight="1" spans="1:2">
      <c r="A340" s="150" t="s">
        <v>1186</v>
      </c>
      <c r="B340" s="151"/>
    </row>
    <row r="341" ht="21" hidden="1" customHeight="1" spans="1:2">
      <c r="A341" s="150" t="s">
        <v>1187</v>
      </c>
      <c r="B341" s="151"/>
    </row>
    <row r="342" ht="21" hidden="1" customHeight="1" spans="1:2">
      <c r="A342" s="150" t="s">
        <v>1188</v>
      </c>
      <c r="B342" s="151"/>
    </row>
    <row r="343" ht="21" hidden="1" customHeight="1" spans="1:2">
      <c r="A343" s="150" t="s">
        <v>1189</v>
      </c>
      <c r="B343" s="151"/>
    </row>
    <row r="344" ht="21" hidden="1" customHeight="1" spans="1:2">
      <c r="A344" s="150" t="s">
        <v>1190</v>
      </c>
      <c r="B344" s="151"/>
    </row>
    <row r="345" ht="21" hidden="1" customHeight="1" spans="1:2">
      <c r="A345" s="150" t="s">
        <v>1191</v>
      </c>
      <c r="B345" s="151"/>
    </row>
    <row r="346" ht="21" hidden="1" customHeight="1" spans="1:2">
      <c r="A346" s="150" t="s">
        <v>1192</v>
      </c>
      <c r="B346" s="151"/>
    </row>
    <row r="347" ht="21" hidden="1" customHeight="1" spans="1:2">
      <c r="A347" s="150" t="s">
        <v>1193</v>
      </c>
      <c r="B347" s="151"/>
    </row>
    <row r="348" ht="21" hidden="1" customHeight="1" spans="1:2">
      <c r="A348" s="150" t="s">
        <v>1194</v>
      </c>
      <c r="B348" s="151"/>
    </row>
    <row r="349" ht="21" hidden="1" customHeight="1" spans="1:2">
      <c r="A349" s="150" t="s">
        <v>1195</v>
      </c>
      <c r="B349" s="151"/>
    </row>
    <row r="350" ht="21" hidden="1" customHeight="1" spans="1:2">
      <c r="A350" s="150" t="s">
        <v>1196</v>
      </c>
      <c r="B350" s="151"/>
    </row>
    <row r="351" ht="21" hidden="1" customHeight="1" spans="1:2">
      <c r="A351" s="150" t="s">
        <v>1197</v>
      </c>
      <c r="B351" s="151"/>
    </row>
    <row r="352" ht="21" hidden="1" customHeight="1" spans="1:2">
      <c r="A352" s="150" t="s">
        <v>1198</v>
      </c>
      <c r="B352" s="151"/>
    </row>
    <row r="353" ht="21" hidden="1" customHeight="1" spans="1:2">
      <c r="A353" s="150" t="s">
        <v>430</v>
      </c>
      <c r="B353" s="151"/>
    </row>
    <row r="354" ht="21" hidden="1" customHeight="1" spans="1:2">
      <c r="A354" s="150" t="s">
        <v>1199</v>
      </c>
      <c r="B354" s="151"/>
    </row>
    <row r="355" ht="21" hidden="1" customHeight="1" spans="1:2">
      <c r="A355" s="150" t="s">
        <v>1200</v>
      </c>
      <c r="B355" s="151"/>
    </row>
    <row r="356" ht="21" hidden="1" customHeight="1" spans="1:2">
      <c r="A356" s="150" t="s">
        <v>1201</v>
      </c>
      <c r="B356" s="151"/>
    </row>
    <row r="357" ht="21" hidden="1" customHeight="1" spans="1:2">
      <c r="A357" s="150" t="s">
        <v>1202</v>
      </c>
      <c r="B357" s="151"/>
    </row>
    <row r="358" ht="21" customHeight="1" spans="1:2">
      <c r="A358" s="150" t="s">
        <v>1203</v>
      </c>
      <c r="B358" s="151">
        <f>B359</f>
        <v>0.46</v>
      </c>
    </row>
    <row r="359" ht="21" customHeight="1" spans="1:2">
      <c r="A359" s="150" t="s">
        <v>436</v>
      </c>
      <c r="B359" s="151">
        <v>0.46</v>
      </c>
    </row>
    <row r="360" ht="21" customHeight="1" spans="1:2">
      <c r="A360" s="150" t="s">
        <v>1204</v>
      </c>
      <c r="B360" s="151">
        <f>B361+B368+B370+B376</f>
        <v>194.23</v>
      </c>
    </row>
    <row r="361" ht="21" customHeight="1" spans="1:2">
      <c r="A361" s="150" t="s">
        <v>1205</v>
      </c>
      <c r="B361" s="151">
        <f>B362+B364</f>
        <v>107.83</v>
      </c>
    </row>
    <row r="362" ht="21" customHeight="1" spans="1:2">
      <c r="A362" s="150" t="s">
        <v>931</v>
      </c>
      <c r="B362" s="151">
        <v>58.74</v>
      </c>
    </row>
    <row r="363" ht="21" hidden="1" customHeight="1" spans="1:2">
      <c r="A363" s="150" t="s">
        <v>932</v>
      </c>
      <c r="B363" s="151"/>
    </row>
    <row r="364" ht="21" customHeight="1" spans="1:2">
      <c r="A364" s="150" t="s">
        <v>1206</v>
      </c>
      <c r="B364" s="151">
        <v>49.09</v>
      </c>
    </row>
    <row r="365" ht="21" hidden="1" customHeight="1" spans="1:2">
      <c r="A365" s="150" t="s">
        <v>1207</v>
      </c>
      <c r="B365" s="151"/>
    </row>
    <row r="366" ht="21" hidden="1" customHeight="1" spans="1:2">
      <c r="A366" s="150" t="s">
        <v>1208</v>
      </c>
      <c r="B366" s="151"/>
    </row>
    <row r="367" ht="21" hidden="1" customHeight="1" spans="1:2">
      <c r="A367" s="150" t="s">
        <v>1209</v>
      </c>
      <c r="B367" s="151"/>
    </row>
    <row r="368" ht="21" customHeight="1" spans="1:2">
      <c r="A368" s="150" t="s">
        <v>1210</v>
      </c>
      <c r="B368" s="151">
        <v>35.41</v>
      </c>
    </row>
    <row r="369" ht="21" customHeight="1" spans="1:2">
      <c r="A369" s="150" t="s">
        <v>444</v>
      </c>
      <c r="B369" s="151">
        <v>35.41</v>
      </c>
    </row>
    <row r="370" ht="21" customHeight="1" spans="1:2">
      <c r="A370" s="150" t="s">
        <v>1211</v>
      </c>
      <c r="B370" s="151">
        <f>B371</f>
        <v>44.4</v>
      </c>
    </row>
    <row r="371" ht="21" customHeight="1" spans="1:2">
      <c r="A371" s="150" t="s">
        <v>449</v>
      </c>
      <c r="B371" s="151">
        <v>44.4</v>
      </c>
    </row>
    <row r="372" ht="21" hidden="1" customHeight="1" spans="1:2">
      <c r="A372" s="150" t="s">
        <v>1212</v>
      </c>
      <c r="B372" s="151"/>
    </row>
    <row r="373" ht="21" hidden="1" customHeight="1" spans="1:2">
      <c r="A373" s="150" t="s">
        <v>451</v>
      </c>
      <c r="B373" s="151"/>
    </row>
    <row r="374" ht="21" hidden="1" customHeight="1" spans="1:2">
      <c r="A374" s="150" t="s">
        <v>1213</v>
      </c>
      <c r="B374" s="151"/>
    </row>
    <row r="375" ht="21" hidden="1" customHeight="1" spans="1:2">
      <c r="A375" s="150" t="s">
        <v>1214</v>
      </c>
      <c r="B375" s="151"/>
    </row>
    <row r="376" ht="21" customHeight="1" spans="1:2">
      <c r="A376" s="150" t="s">
        <v>1215</v>
      </c>
      <c r="B376" s="151">
        <f>B377</f>
        <v>6.59</v>
      </c>
    </row>
    <row r="377" ht="21" customHeight="1" spans="1:2">
      <c r="A377" s="150" t="s">
        <v>453</v>
      </c>
      <c r="B377" s="151">
        <v>6.59</v>
      </c>
    </row>
    <row r="378" ht="21" customHeight="1" spans="1:2">
      <c r="A378" s="150" t="s">
        <v>1216</v>
      </c>
      <c r="B378" s="151">
        <f>B379+B404+B421+B424+B427</f>
        <v>576.58</v>
      </c>
    </row>
    <row r="379" ht="21" customHeight="1" spans="1:2">
      <c r="A379" s="150" t="s">
        <v>1217</v>
      </c>
      <c r="B379" s="151">
        <f>B381+B390</f>
        <v>272.5</v>
      </c>
    </row>
    <row r="380" ht="21" hidden="1" customHeight="1" spans="1:2">
      <c r="A380" s="150" t="s">
        <v>931</v>
      </c>
      <c r="B380" s="151"/>
    </row>
    <row r="381" ht="21" customHeight="1" spans="1:2">
      <c r="A381" s="150" t="s">
        <v>936</v>
      </c>
      <c r="B381" s="151">
        <v>270.5</v>
      </c>
    </row>
    <row r="382" ht="21" hidden="1" customHeight="1" spans="1:2">
      <c r="A382" s="150" t="s">
        <v>1218</v>
      </c>
      <c r="B382" s="151"/>
    </row>
    <row r="383" ht="21" hidden="1" customHeight="1" spans="1:2">
      <c r="A383" s="150" t="s">
        <v>1219</v>
      </c>
      <c r="B383" s="151"/>
    </row>
    <row r="384" ht="21" hidden="1" customHeight="1" spans="1:2">
      <c r="A384" s="150" t="s">
        <v>1220</v>
      </c>
      <c r="B384" s="151"/>
    </row>
    <row r="385" ht="21" hidden="1" customHeight="1" spans="1:2">
      <c r="A385" s="150" t="s">
        <v>1221</v>
      </c>
      <c r="B385" s="151"/>
    </row>
    <row r="386" ht="21" hidden="1" customHeight="1" spans="1:2">
      <c r="A386" s="150" t="s">
        <v>1222</v>
      </c>
      <c r="B386" s="151"/>
    </row>
    <row r="387" ht="21" hidden="1" customHeight="1" spans="1:2">
      <c r="A387" s="150" t="s">
        <v>1223</v>
      </c>
      <c r="B387" s="151"/>
    </row>
    <row r="388" ht="21" hidden="1" customHeight="1" spans="1:2">
      <c r="A388" s="150" t="s">
        <v>1224</v>
      </c>
      <c r="B388" s="151"/>
    </row>
    <row r="389" ht="21" hidden="1" customHeight="1" spans="1:2">
      <c r="A389" s="150" t="s">
        <v>1225</v>
      </c>
      <c r="B389" s="151"/>
    </row>
    <row r="390" ht="21" customHeight="1" spans="1:2">
      <c r="A390" s="150" t="s">
        <v>1226</v>
      </c>
      <c r="B390" s="151">
        <v>2</v>
      </c>
    </row>
    <row r="391" ht="21" hidden="1" customHeight="1" spans="1:2">
      <c r="A391" s="150" t="s">
        <v>1227</v>
      </c>
      <c r="B391" s="151"/>
    </row>
    <row r="392" ht="21" hidden="1" customHeight="1" spans="1:2">
      <c r="A392" s="150" t="s">
        <v>931</v>
      </c>
      <c r="B392" s="151"/>
    </row>
    <row r="393" ht="21" hidden="1" customHeight="1" spans="1:2">
      <c r="A393" s="150" t="s">
        <v>1228</v>
      </c>
      <c r="B393" s="151"/>
    </row>
    <row r="394" ht="21" hidden="1" customHeight="1" spans="1:2">
      <c r="A394" s="150" t="s">
        <v>1229</v>
      </c>
      <c r="B394" s="151"/>
    </row>
    <row r="395" ht="21" hidden="1" customHeight="1" spans="1:2">
      <c r="A395" s="150" t="s">
        <v>1230</v>
      </c>
      <c r="B395" s="151"/>
    </row>
    <row r="396" ht="21" hidden="1" customHeight="1" spans="1:2">
      <c r="A396" s="150" t="s">
        <v>1231</v>
      </c>
      <c r="B396" s="151"/>
    </row>
    <row r="397" ht="21" hidden="1" customHeight="1" spans="1:2">
      <c r="A397" s="150" t="s">
        <v>1232</v>
      </c>
      <c r="B397" s="151"/>
    </row>
    <row r="398" ht="21" hidden="1" customHeight="1" spans="1:2">
      <c r="A398" s="150" t="s">
        <v>1233</v>
      </c>
      <c r="B398" s="151"/>
    </row>
    <row r="399" ht="21" hidden="1" customHeight="1" spans="1:2">
      <c r="A399" s="150" t="s">
        <v>1234</v>
      </c>
      <c r="B399" s="151"/>
    </row>
    <row r="400" ht="21" hidden="1" customHeight="1" spans="1:2">
      <c r="A400" s="150" t="s">
        <v>1235</v>
      </c>
      <c r="B400" s="151"/>
    </row>
    <row r="401" ht="21" hidden="1" customHeight="1" spans="1:2">
      <c r="A401" s="150" t="s">
        <v>1236</v>
      </c>
      <c r="B401" s="151"/>
    </row>
    <row r="402" ht="21" hidden="1" customHeight="1" spans="1:2">
      <c r="A402" s="150" t="s">
        <v>1237</v>
      </c>
      <c r="B402" s="151"/>
    </row>
    <row r="403" ht="21" hidden="1" customHeight="1" spans="1:2">
      <c r="A403" s="150" t="s">
        <v>1238</v>
      </c>
      <c r="B403" s="151"/>
    </row>
    <row r="404" ht="21" customHeight="1" spans="1:2">
      <c r="A404" s="150" t="s">
        <v>1239</v>
      </c>
      <c r="B404" s="151">
        <f>B415+B416</f>
        <v>14.75</v>
      </c>
    </row>
    <row r="405" ht="21" hidden="1" customHeight="1" spans="1:2">
      <c r="A405" s="150" t="s">
        <v>931</v>
      </c>
      <c r="B405" s="151"/>
    </row>
    <row r="406" ht="21" hidden="1" customHeight="1" spans="1:2">
      <c r="A406" s="150" t="s">
        <v>932</v>
      </c>
      <c r="B406" s="151"/>
    </row>
    <row r="407" ht="21" hidden="1" customHeight="1" spans="1:2">
      <c r="A407" s="150" t="s">
        <v>1240</v>
      </c>
      <c r="B407" s="151"/>
    </row>
    <row r="408" ht="21" hidden="1" customHeight="1" spans="1:2">
      <c r="A408" s="150" t="s">
        <v>1241</v>
      </c>
      <c r="B408" s="151"/>
    </row>
    <row r="409" ht="21" hidden="1" customHeight="1" spans="1:2">
      <c r="A409" s="150" t="s">
        <v>1242</v>
      </c>
      <c r="B409" s="151"/>
    </row>
    <row r="410" ht="21" hidden="1" customHeight="1" spans="1:2">
      <c r="A410" s="150" t="s">
        <v>1243</v>
      </c>
      <c r="B410" s="151"/>
    </row>
    <row r="411" ht="21" hidden="1" customHeight="1" spans="1:2">
      <c r="A411" s="150" t="s">
        <v>1244</v>
      </c>
      <c r="B411" s="151"/>
    </row>
    <row r="412" ht="21" hidden="1" customHeight="1" spans="1:2">
      <c r="A412" s="150" t="s">
        <v>1245</v>
      </c>
      <c r="B412" s="151"/>
    </row>
    <row r="413" ht="21" hidden="1" customHeight="1" spans="1:2">
      <c r="A413" s="150" t="s">
        <v>1246</v>
      </c>
      <c r="B413" s="151"/>
    </row>
    <row r="414" ht="21" hidden="1" customHeight="1" spans="1:2">
      <c r="A414" s="150" t="s">
        <v>1247</v>
      </c>
      <c r="B414" s="151"/>
    </row>
    <row r="415" ht="21" customHeight="1" spans="1:2">
      <c r="A415" s="150" t="s">
        <v>1248</v>
      </c>
      <c r="B415" s="151">
        <v>5</v>
      </c>
    </row>
    <row r="416" ht="21" customHeight="1" spans="1:2">
      <c r="A416" s="150" t="s">
        <v>1249</v>
      </c>
      <c r="B416" s="151">
        <v>9.75</v>
      </c>
    </row>
    <row r="417" ht="21" hidden="1" customHeight="1" spans="1:2">
      <c r="A417" s="150" t="s">
        <v>1250</v>
      </c>
      <c r="B417" s="151"/>
    </row>
    <row r="418" ht="21" hidden="1" customHeight="1" spans="1:2">
      <c r="A418" s="150" t="s">
        <v>1251</v>
      </c>
      <c r="B418" s="151"/>
    </row>
    <row r="419" ht="21" hidden="1" customHeight="1" spans="1:2">
      <c r="A419" s="150" t="s">
        <v>1252</v>
      </c>
      <c r="B419" s="151"/>
    </row>
    <row r="420" ht="21" hidden="1" customHeight="1" spans="1:2">
      <c r="A420" s="150" t="s">
        <v>1253</v>
      </c>
      <c r="B420" s="151"/>
    </row>
    <row r="421" ht="21" customHeight="1" spans="1:2">
      <c r="A421" s="150" t="s">
        <v>1254</v>
      </c>
      <c r="B421" s="151">
        <f>B422</f>
        <v>15.64</v>
      </c>
    </row>
    <row r="422" ht="21" customHeight="1" spans="1:2">
      <c r="A422" s="150" t="s">
        <v>1255</v>
      </c>
      <c r="B422" s="151">
        <v>15.64</v>
      </c>
    </row>
    <row r="423" ht="21" hidden="1" customHeight="1" spans="1:2">
      <c r="A423" s="150" t="s">
        <v>1256</v>
      </c>
      <c r="B423" s="151"/>
    </row>
    <row r="424" ht="21" customHeight="1" spans="1:2">
      <c r="A424" s="150" t="s">
        <v>1257</v>
      </c>
      <c r="B424" s="151">
        <f>B425+B426</f>
        <v>272.27</v>
      </c>
    </row>
    <row r="425" ht="21" customHeight="1" spans="1:2">
      <c r="A425" s="150" t="s">
        <v>1258</v>
      </c>
      <c r="B425" s="151">
        <v>15.49</v>
      </c>
    </row>
    <row r="426" ht="21" customHeight="1" spans="1:2">
      <c r="A426" s="150" t="s">
        <v>1259</v>
      </c>
      <c r="B426" s="151">
        <v>256.78</v>
      </c>
    </row>
    <row r="427" ht="21" customHeight="1" spans="1:2">
      <c r="A427" s="150" t="s">
        <v>1260</v>
      </c>
      <c r="B427" s="151">
        <v>1.42</v>
      </c>
    </row>
    <row r="428" ht="21" hidden="1" customHeight="1" spans="1:2">
      <c r="A428" s="150" t="s">
        <v>1261</v>
      </c>
      <c r="B428" s="151"/>
    </row>
    <row r="429" ht="21" hidden="1" customHeight="1" spans="1:2">
      <c r="A429" s="150" t="s">
        <v>1262</v>
      </c>
      <c r="B429" s="151"/>
    </row>
    <row r="430" ht="21" customHeight="1" spans="1:2">
      <c r="A430" s="150" t="s">
        <v>1263</v>
      </c>
      <c r="B430" s="151">
        <v>1.42</v>
      </c>
    </row>
    <row r="431" ht="21" customHeight="1" spans="1:2">
      <c r="A431" s="150" t="s">
        <v>1264</v>
      </c>
      <c r="B431" s="151">
        <f>B432</f>
        <v>37.66</v>
      </c>
    </row>
    <row r="432" ht="21" customHeight="1" spans="1:2">
      <c r="A432" s="150" t="s">
        <v>1265</v>
      </c>
      <c r="B432" s="151">
        <f>B435+B436</f>
        <v>37.66</v>
      </c>
    </row>
    <row r="433" ht="21" hidden="1" customHeight="1" spans="1:2">
      <c r="A433" s="150" t="s">
        <v>931</v>
      </c>
      <c r="B433" s="151"/>
    </row>
    <row r="434" ht="21" hidden="1" customHeight="1" spans="1:2">
      <c r="A434" s="150" t="s">
        <v>1117</v>
      </c>
      <c r="B434" s="151"/>
    </row>
    <row r="435" ht="21" customHeight="1" spans="1:2">
      <c r="A435" s="150" t="s">
        <v>1266</v>
      </c>
      <c r="B435" s="151">
        <v>12.83</v>
      </c>
    </row>
    <row r="436" ht="21" customHeight="1" spans="1:2">
      <c r="A436" s="150" t="s">
        <v>1267</v>
      </c>
      <c r="B436" s="151">
        <v>24.83</v>
      </c>
    </row>
    <row r="437" ht="21" hidden="1" customHeight="1" spans="1:2">
      <c r="A437" s="150" t="s">
        <v>1268</v>
      </c>
      <c r="B437" s="151"/>
    </row>
    <row r="438" ht="21" hidden="1" customHeight="1" spans="1:2">
      <c r="A438" s="150" t="s">
        <v>1269</v>
      </c>
      <c r="B438" s="151"/>
    </row>
    <row r="439" ht="21" hidden="1" customHeight="1" spans="1:2">
      <c r="A439" s="150" t="s">
        <v>1270</v>
      </c>
      <c r="B439" s="151"/>
    </row>
    <row r="440" ht="21" hidden="1" customHeight="1" spans="1:2">
      <c r="A440" s="150" t="s">
        <v>1271</v>
      </c>
      <c r="B440" s="151"/>
    </row>
    <row r="441" ht="21" hidden="1" customHeight="1" spans="1:2">
      <c r="A441" s="150" t="s">
        <v>1272</v>
      </c>
      <c r="B441" s="151"/>
    </row>
    <row r="442" ht="21" hidden="1" customHeight="1" spans="1:2">
      <c r="A442" s="150" t="s">
        <v>1273</v>
      </c>
      <c r="B442" s="151"/>
    </row>
    <row r="443" ht="21" hidden="1" customHeight="1" spans="1:2">
      <c r="A443" s="150" t="s">
        <v>1274</v>
      </c>
      <c r="B443" s="151"/>
    </row>
    <row r="444" ht="21" hidden="1" customHeight="1" spans="1:2">
      <c r="A444" s="150" t="s">
        <v>1275</v>
      </c>
      <c r="B444" s="151"/>
    </row>
    <row r="445" ht="21" hidden="1" customHeight="1" spans="1:2">
      <c r="A445" s="150" t="s">
        <v>1276</v>
      </c>
      <c r="B445" s="151"/>
    </row>
    <row r="446" ht="21" hidden="1" customHeight="1" spans="1:2">
      <c r="A446" s="150" t="s">
        <v>1277</v>
      </c>
      <c r="B446" s="151"/>
    </row>
    <row r="447" ht="21" hidden="1" customHeight="1" spans="1:2">
      <c r="A447" s="150" t="s">
        <v>1278</v>
      </c>
      <c r="B447" s="151"/>
    </row>
    <row r="448" ht="21" hidden="1" customHeight="1" spans="1:2">
      <c r="A448" s="150" t="s">
        <v>1279</v>
      </c>
      <c r="B448" s="151"/>
    </row>
    <row r="449" ht="21" hidden="1" customHeight="1" spans="1:2">
      <c r="A449" s="150" t="s">
        <v>1280</v>
      </c>
      <c r="B449" s="151"/>
    </row>
    <row r="450" ht="21" hidden="1" customHeight="1" spans="1:2">
      <c r="A450" s="150" t="s">
        <v>1281</v>
      </c>
      <c r="B450" s="151"/>
    </row>
    <row r="451" ht="21" hidden="1" customHeight="1" spans="1:2">
      <c r="A451" s="150" t="s">
        <v>1282</v>
      </c>
      <c r="B451" s="151"/>
    </row>
    <row r="452" ht="21" hidden="1" customHeight="1" spans="1:2">
      <c r="A452" s="150" t="s">
        <v>1283</v>
      </c>
      <c r="B452" s="151"/>
    </row>
    <row r="453" ht="21" hidden="1" customHeight="1" spans="1:2">
      <c r="A453" s="150" t="s">
        <v>1284</v>
      </c>
      <c r="B453" s="151"/>
    </row>
    <row r="454" ht="21" hidden="1" customHeight="1" spans="1:2">
      <c r="A454" s="150" t="s">
        <v>931</v>
      </c>
      <c r="B454" s="151"/>
    </row>
    <row r="455" ht="21" hidden="1" customHeight="1" spans="1:2">
      <c r="A455" s="150" t="s">
        <v>1117</v>
      </c>
      <c r="B455" s="151"/>
    </row>
    <row r="456" ht="21" hidden="1" customHeight="1" spans="1:2">
      <c r="A456" s="150" t="s">
        <v>1285</v>
      </c>
      <c r="B456" s="151"/>
    </row>
    <row r="457" ht="21" hidden="1" customHeight="1" spans="1:2">
      <c r="A457" s="150" t="s">
        <v>931</v>
      </c>
      <c r="B457" s="151"/>
    </row>
    <row r="458" ht="21" hidden="1" customHeight="1" spans="1:2">
      <c r="A458" s="150" t="s">
        <v>932</v>
      </c>
      <c r="B458" s="151"/>
    </row>
    <row r="459" ht="21" hidden="1" customHeight="1" spans="1:2">
      <c r="A459" s="150" t="s">
        <v>1286</v>
      </c>
      <c r="B459" s="151"/>
    </row>
    <row r="460" ht="21" hidden="1" customHeight="1" spans="1:2">
      <c r="A460" s="150" t="s">
        <v>1287</v>
      </c>
      <c r="B460" s="151"/>
    </row>
    <row r="461" ht="21" hidden="1" customHeight="1" spans="1:2">
      <c r="A461" s="150" t="s">
        <v>931</v>
      </c>
      <c r="B461" s="151"/>
    </row>
    <row r="462" ht="21" hidden="1" customHeight="1" spans="1:2">
      <c r="A462" s="150" t="s">
        <v>1288</v>
      </c>
      <c r="B462" s="151"/>
    </row>
    <row r="463" ht="21" hidden="1" customHeight="1" spans="1:2">
      <c r="A463" s="150" t="s">
        <v>1289</v>
      </c>
      <c r="B463" s="151"/>
    </row>
    <row r="464" ht="21" hidden="1" customHeight="1" spans="1:2">
      <c r="A464" s="150" t="s">
        <v>1290</v>
      </c>
      <c r="B464" s="151"/>
    </row>
    <row r="465" ht="21" hidden="1" customHeight="1" spans="1:2">
      <c r="A465" s="150" t="s">
        <v>1291</v>
      </c>
      <c r="B465" s="151"/>
    </row>
    <row r="466" ht="21" hidden="1" customHeight="1" spans="1:2">
      <c r="A466" s="150" t="s">
        <v>541</v>
      </c>
      <c r="B466" s="151"/>
    </row>
    <row r="467" ht="21" hidden="1" customHeight="1" spans="1:2">
      <c r="A467" s="150" t="s">
        <v>1292</v>
      </c>
      <c r="B467" s="151"/>
    </row>
    <row r="468" ht="21" hidden="1" customHeight="1" spans="1:2">
      <c r="A468" s="150" t="s">
        <v>1293</v>
      </c>
      <c r="B468" s="151"/>
    </row>
    <row r="469" ht="21" hidden="1" customHeight="1" spans="1:2">
      <c r="A469" s="150" t="s">
        <v>931</v>
      </c>
      <c r="B469" s="151"/>
    </row>
    <row r="470" ht="21" hidden="1" customHeight="1" spans="1:2">
      <c r="A470" s="150" t="s">
        <v>1294</v>
      </c>
      <c r="B470" s="151"/>
    </row>
    <row r="471" ht="21" hidden="1" customHeight="1" spans="1:2">
      <c r="A471" s="150" t="s">
        <v>1295</v>
      </c>
      <c r="B471" s="151"/>
    </row>
    <row r="472" ht="21" hidden="1" customHeight="1" spans="1:2">
      <c r="A472" s="150" t="s">
        <v>1296</v>
      </c>
      <c r="B472" s="151"/>
    </row>
    <row r="473" ht="21" hidden="1" customHeight="1" spans="1:2">
      <c r="A473" s="150" t="s">
        <v>1297</v>
      </c>
      <c r="B473" s="151"/>
    </row>
    <row r="474" ht="21" hidden="1" customHeight="1" spans="1:2">
      <c r="A474" s="150" t="s">
        <v>1298</v>
      </c>
      <c r="B474" s="151"/>
    </row>
    <row r="475" ht="21" hidden="1" customHeight="1" spans="1:2">
      <c r="A475" s="150" t="s">
        <v>932</v>
      </c>
      <c r="B475" s="151"/>
    </row>
    <row r="476" ht="21" hidden="1" customHeight="1" spans="1:2">
      <c r="A476" s="150" t="s">
        <v>1299</v>
      </c>
      <c r="B476" s="151"/>
    </row>
    <row r="477" ht="21" hidden="1" customHeight="1" spans="1:2">
      <c r="A477" s="150" t="s">
        <v>1300</v>
      </c>
      <c r="B477" s="151"/>
    </row>
    <row r="478" ht="21" hidden="1" customHeight="1" spans="1:2">
      <c r="A478" s="150" t="s">
        <v>1301</v>
      </c>
      <c r="B478" s="151"/>
    </row>
    <row r="479" ht="21" hidden="1" customHeight="1" spans="1:2">
      <c r="A479" s="150" t="s">
        <v>1302</v>
      </c>
      <c r="B479" s="151"/>
    </row>
    <row r="480" ht="21" hidden="1" customHeight="1" spans="1:2">
      <c r="A480" s="150" t="s">
        <v>1303</v>
      </c>
      <c r="B480" s="151"/>
    </row>
    <row r="481" ht="21" hidden="1" customHeight="1" spans="1:2">
      <c r="A481" s="150" t="s">
        <v>1304</v>
      </c>
      <c r="B481" s="151"/>
    </row>
    <row r="482" ht="21" hidden="1" customHeight="1" spans="1:2">
      <c r="A482" s="150" t="s">
        <v>1305</v>
      </c>
      <c r="B482" s="151"/>
    </row>
    <row r="483" ht="21" hidden="1" customHeight="1" spans="1:2">
      <c r="A483" s="150" t="s">
        <v>1306</v>
      </c>
      <c r="B483" s="151"/>
    </row>
    <row r="484" ht="21" hidden="1" customHeight="1" spans="1:2">
      <c r="A484" s="150" t="s">
        <v>1307</v>
      </c>
      <c r="B484" s="151"/>
    </row>
    <row r="485" ht="21" hidden="1" customHeight="1" spans="1:2">
      <c r="A485" s="150" t="s">
        <v>1308</v>
      </c>
      <c r="B485" s="151"/>
    </row>
    <row r="486" ht="21" hidden="1" customHeight="1" spans="1:2">
      <c r="A486" s="150" t="s">
        <v>565</v>
      </c>
      <c r="B486" s="151"/>
    </row>
    <row r="487" ht="21" customHeight="1" spans="1:2">
      <c r="A487" s="150" t="s">
        <v>1309</v>
      </c>
      <c r="B487" s="151">
        <f>B488+B496</f>
        <v>186.46</v>
      </c>
    </row>
    <row r="488" ht="21" customHeight="1" spans="1:2">
      <c r="A488" s="150" t="s">
        <v>1310</v>
      </c>
      <c r="B488" s="151">
        <f>B495</f>
        <v>73.06</v>
      </c>
    </row>
    <row r="489" ht="21" hidden="1" customHeight="1" spans="1:2">
      <c r="A489" s="150" t="s">
        <v>1311</v>
      </c>
      <c r="B489" s="151"/>
    </row>
    <row r="490" ht="21" hidden="1" customHeight="1" spans="1:2">
      <c r="A490" s="150" t="s">
        <v>1312</v>
      </c>
      <c r="B490" s="151"/>
    </row>
    <row r="491" ht="21" hidden="1" customHeight="1" spans="1:2">
      <c r="A491" s="150" t="s">
        <v>1313</v>
      </c>
      <c r="B491" s="151"/>
    </row>
    <row r="492" ht="21" hidden="1" customHeight="1" spans="1:2">
      <c r="A492" s="150" t="s">
        <v>1314</v>
      </c>
      <c r="B492" s="151"/>
    </row>
    <row r="493" ht="21" hidden="1" customHeight="1" spans="1:2">
      <c r="A493" s="150" t="s">
        <v>1315</v>
      </c>
      <c r="B493" s="151"/>
    </row>
    <row r="494" ht="21" hidden="1" customHeight="1" spans="1:2">
      <c r="A494" s="150" t="s">
        <v>1316</v>
      </c>
      <c r="B494" s="151"/>
    </row>
    <row r="495" ht="21" customHeight="1" spans="1:2">
      <c r="A495" s="150" t="s">
        <v>1317</v>
      </c>
      <c r="B495" s="151">
        <v>73.06</v>
      </c>
    </row>
    <row r="496" ht="21" customHeight="1" spans="1:2">
      <c r="A496" s="150" t="s">
        <v>1318</v>
      </c>
      <c r="B496" s="151">
        <f>B497</f>
        <v>113.4</v>
      </c>
    </row>
    <row r="497" ht="21" customHeight="1" spans="1:2">
      <c r="A497" s="150" t="s">
        <v>1319</v>
      </c>
      <c r="B497" s="151">
        <v>113.4</v>
      </c>
    </row>
    <row r="498" ht="21" hidden="1" customHeight="1" spans="1:2">
      <c r="A498" s="150" t="s">
        <v>1320</v>
      </c>
      <c r="B498" s="151"/>
    </row>
    <row r="499" ht="21" hidden="1" customHeight="1" spans="1:2">
      <c r="A499" s="150" t="s">
        <v>1321</v>
      </c>
      <c r="B499" s="151"/>
    </row>
    <row r="500" ht="21" hidden="1" customHeight="1" spans="1:2">
      <c r="A500" s="150" t="s">
        <v>1322</v>
      </c>
      <c r="B500" s="151"/>
    </row>
    <row r="501" ht="21" hidden="1" customHeight="1" spans="1:2">
      <c r="A501" s="150" t="s">
        <v>1323</v>
      </c>
      <c r="B501" s="151"/>
    </row>
    <row r="502" ht="21" hidden="1" customHeight="1" spans="1:2">
      <c r="A502" s="150" t="s">
        <v>1324</v>
      </c>
      <c r="B502" s="151"/>
    </row>
    <row r="503" ht="21" customHeight="1" spans="1:2">
      <c r="A503" s="150" t="s">
        <v>1325</v>
      </c>
      <c r="B503" s="151">
        <f>B504+B521</f>
        <v>36.38</v>
      </c>
    </row>
    <row r="504" ht="21" customHeight="1" spans="1:2">
      <c r="A504" s="150" t="s">
        <v>1326</v>
      </c>
      <c r="B504" s="151">
        <f>B505</f>
        <v>31.38</v>
      </c>
    </row>
    <row r="505" ht="21" customHeight="1" spans="1:2">
      <c r="A505" s="150" t="s">
        <v>931</v>
      </c>
      <c r="B505" s="151">
        <v>31.38</v>
      </c>
    </row>
    <row r="506" ht="21" hidden="1" customHeight="1" spans="1:2">
      <c r="A506" s="150" t="s">
        <v>1327</v>
      </c>
      <c r="B506" s="151"/>
    </row>
    <row r="507" ht="21" hidden="1" customHeight="1" spans="1:2">
      <c r="A507" s="150" t="s">
        <v>1328</v>
      </c>
      <c r="B507" s="151"/>
    </row>
    <row r="508" ht="21" hidden="1" customHeight="1" spans="1:2">
      <c r="A508" s="150" t="s">
        <v>1329</v>
      </c>
      <c r="B508" s="151"/>
    </row>
    <row r="509" ht="21" hidden="1" customHeight="1" spans="1:2">
      <c r="A509" s="150" t="s">
        <v>1330</v>
      </c>
      <c r="B509" s="151"/>
    </row>
    <row r="510" ht="21" hidden="1" customHeight="1" spans="1:2">
      <c r="A510" s="150" t="s">
        <v>1331</v>
      </c>
      <c r="B510" s="151"/>
    </row>
    <row r="511" ht="21" hidden="1" customHeight="1" spans="1:2">
      <c r="A511" s="150" t="s">
        <v>1332</v>
      </c>
      <c r="B511" s="151"/>
    </row>
    <row r="512" ht="21" hidden="1" customHeight="1" spans="1:2">
      <c r="A512" s="150" t="s">
        <v>1333</v>
      </c>
      <c r="B512" s="151"/>
    </row>
    <row r="513" ht="21" hidden="1" customHeight="1" spans="1:2">
      <c r="A513" s="150" t="s">
        <v>1334</v>
      </c>
      <c r="B513" s="151"/>
    </row>
    <row r="514" ht="21" hidden="1" customHeight="1" spans="1:2">
      <c r="A514" s="150" t="s">
        <v>1335</v>
      </c>
      <c r="B514" s="151"/>
    </row>
    <row r="515" ht="21" hidden="1" customHeight="1" spans="1:2">
      <c r="A515" s="150" t="s">
        <v>931</v>
      </c>
      <c r="B515" s="151"/>
    </row>
    <row r="516" ht="21" hidden="1" customHeight="1" spans="1:2">
      <c r="A516" s="150" t="s">
        <v>932</v>
      </c>
      <c r="B516" s="151"/>
    </row>
    <row r="517" ht="21" hidden="1" customHeight="1" spans="1:2">
      <c r="A517" s="150" t="s">
        <v>936</v>
      </c>
      <c r="B517" s="151"/>
    </row>
    <row r="518" ht="21" hidden="1" customHeight="1" spans="1:2">
      <c r="A518" s="150" t="s">
        <v>1336</v>
      </c>
      <c r="B518" s="151"/>
    </row>
    <row r="519" ht="21" hidden="1" customHeight="1" spans="1:2">
      <c r="A519" s="150" t="s">
        <v>1337</v>
      </c>
      <c r="B519" s="151"/>
    </row>
    <row r="520" ht="21" hidden="1" customHeight="1" spans="1:2">
      <c r="A520" s="150" t="s">
        <v>1338</v>
      </c>
      <c r="B520" s="151"/>
    </row>
    <row r="521" ht="21" customHeight="1" spans="1:2">
      <c r="A521" s="150" t="s">
        <v>1339</v>
      </c>
      <c r="B521" s="151">
        <f>B522</f>
        <v>5</v>
      </c>
    </row>
    <row r="522" ht="21" customHeight="1" spans="1:2">
      <c r="A522" s="150" t="s">
        <v>1340</v>
      </c>
      <c r="B522" s="151">
        <v>5</v>
      </c>
    </row>
    <row r="523" ht="21" hidden="1" customHeight="1" spans="1:2">
      <c r="A523" s="150" t="s">
        <v>1341</v>
      </c>
      <c r="B523" s="151"/>
    </row>
    <row r="524" ht="21" hidden="1" customHeight="1" spans="1:2">
      <c r="A524" s="150" t="s">
        <v>1342</v>
      </c>
      <c r="B524" s="151"/>
    </row>
    <row r="525" ht="21" customHeight="1" spans="1:2">
      <c r="A525" s="150" t="s">
        <v>1343</v>
      </c>
      <c r="B525" s="151">
        <v>16.65</v>
      </c>
    </row>
    <row r="526" ht="21" customHeight="1" spans="1:2">
      <c r="A526" s="150" t="s">
        <v>1344</v>
      </c>
      <c r="B526" s="151">
        <f>B527+B529</f>
        <v>59.09</v>
      </c>
    </row>
    <row r="527" ht="21" customHeight="1" spans="1:2">
      <c r="A527" s="150" t="s">
        <v>1345</v>
      </c>
      <c r="B527" s="151">
        <f>B528</f>
        <v>46.23</v>
      </c>
    </row>
    <row r="528" ht="21" customHeight="1" spans="1:2">
      <c r="A528" s="150" t="s">
        <v>1346</v>
      </c>
      <c r="B528" s="151">
        <v>46.23</v>
      </c>
    </row>
    <row r="529" ht="21" customHeight="1" spans="1:2">
      <c r="A529" s="150" t="s">
        <v>1347</v>
      </c>
      <c r="B529" s="151">
        <f>B530</f>
        <v>12.86</v>
      </c>
    </row>
    <row r="530" ht="21" customHeight="1" spans="1:2">
      <c r="A530" s="150" t="s">
        <v>607</v>
      </c>
      <c r="B530" s="151">
        <v>12.86</v>
      </c>
    </row>
    <row r="531" ht="21" customHeight="1" spans="1:2">
      <c r="A531" s="150" t="s">
        <v>1348</v>
      </c>
      <c r="B531" s="151"/>
    </row>
    <row r="532" ht="21" customHeight="1" spans="1:2">
      <c r="A532" s="150" t="s">
        <v>1349</v>
      </c>
      <c r="B532" s="151"/>
    </row>
    <row r="533" ht="21" customHeight="1" spans="1:2">
      <c r="A533" s="150" t="s">
        <v>1350</v>
      </c>
      <c r="B533" s="151"/>
    </row>
    <row r="534" ht="21" customHeight="1" spans="1:2">
      <c r="A534" s="150" t="s">
        <v>1351</v>
      </c>
      <c r="B534" s="151"/>
    </row>
    <row r="535" ht="21" customHeight="1" spans="1:2">
      <c r="A535" s="265" t="s">
        <v>1352</v>
      </c>
      <c r="B535" s="265"/>
    </row>
    <row r="536" ht="21" customHeight="1"/>
    <row r="537" ht="21" customHeight="1"/>
    <row r="538" ht="25.5" customHeight="1"/>
  </sheetData>
  <mergeCells count="4">
    <mergeCell ref="A1:B1"/>
    <mergeCell ref="A2:B2"/>
    <mergeCell ref="A3:B3"/>
    <mergeCell ref="A535:B535"/>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8"/>
  <sheetViews>
    <sheetView showZeros="0" workbookViewId="0">
      <selection activeCell="A31" sqref="A31"/>
    </sheetView>
  </sheetViews>
  <sheetFormatPr defaultColWidth="9" defaultRowHeight="20.45" customHeight="1"/>
  <cols>
    <col min="1" max="1" width="38.375" style="551" customWidth="1"/>
    <col min="2" max="2" width="17.875" style="551" hidden="1" customWidth="1"/>
    <col min="3" max="3" width="24.125" style="552" customWidth="1"/>
    <col min="4" max="4" width="24.125" style="553" customWidth="1"/>
    <col min="5" max="5" width="9" style="548"/>
    <col min="6" max="6" width="28.125" style="551" customWidth="1"/>
    <col min="7" max="7" width="13.75" style="551" customWidth="1"/>
    <col min="8" max="8" width="9" style="551"/>
    <col min="9" max="9" width="15.625" style="551" customWidth="1"/>
    <col min="10" max="16384" width="9" style="551"/>
  </cols>
  <sheetData>
    <row r="1" s="229" customFormat="1" ht="27.75" customHeight="1" spans="1:18">
      <c r="A1" s="554" t="s">
        <v>28</v>
      </c>
      <c r="B1" s="554"/>
      <c r="C1" s="555"/>
      <c r="D1" s="556"/>
      <c r="E1" s="574"/>
      <c r="F1" s="574"/>
      <c r="G1" s="574"/>
      <c r="H1" s="574"/>
      <c r="I1" s="574"/>
      <c r="J1" s="574"/>
      <c r="K1" s="574"/>
      <c r="L1" s="574"/>
      <c r="M1" s="574"/>
      <c r="N1" s="574"/>
      <c r="O1" s="574"/>
      <c r="P1" s="574"/>
      <c r="Q1" s="574"/>
      <c r="R1" s="574"/>
    </row>
    <row r="2" s="548" customFormat="1" ht="24.75" spans="1:4">
      <c r="A2" s="594" t="s">
        <v>29</v>
      </c>
      <c r="B2" s="557"/>
      <c r="C2" s="557"/>
      <c r="D2" s="557"/>
    </row>
    <row r="3" s="548" customFormat="1" customHeight="1" spans="1:4">
      <c r="A3" s="558"/>
      <c r="B3" s="558"/>
      <c r="C3" s="559"/>
      <c r="D3" s="560" t="s">
        <v>2</v>
      </c>
    </row>
    <row r="4" s="548" customFormat="1" ht="23.25" customHeight="1" spans="1:4">
      <c r="A4" s="561" t="s">
        <v>30</v>
      </c>
      <c r="B4" s="561" t="s">
        <v>31</v>
      </c>
      <c r="C4" s="562" t="s">
        <v>4</v>
      </c>
      <c r="D4" s="563" t="s">
        <v>5</v>
      </c>
    </row>
    <row r="5" s="548" customFormat="1" ht="23.25" customHeight="1" spans="1:4">
      <c r="A5" s="564" t="s">
        <v>32</v>
      </c>
      <c r="B5" s="565"/>
      <c r="C5" s="566">
        <v>4833.35</v>
      </c>
      <c r="D5" s="567">
        <v>56.64</v>
      </c>
    </row>
    <row r="6" s="548" customFormat="1" ht="23.25" customHeight="1" spans="1:4">
      <c r="A6" s="568" t="s">
        <v>33</v>
      </c>
      <c r="B6" s="569"/>
      <c r="C6" s="544">
        <v>785.81</v>
      </c>
      <c r="D6" s="570">
        <v>-1.6</v>
      </c>
    </row>
    <row r="7" s="548" customFormat="1" ht="23.25" hidden="1" customHeight="1" spans="1:4">
      <c r="A7" s="568" t="s">
        <v>34</v>
      </c>
      <c r="B7" s="569"/>
      <c r="C7" s="544"/>
      <c r="D7" s="570">
        <v>0</v>
      </c>
    </row>
    <row r="8" s="548" customFormat="1" ht="23.25" customHeight="1" spans="1:4">
      <c r="A8" s="568" t="s">
        <v>35</v>
      </c>
      <c r="B8" s="569"/>
      <c r="C8" s="544">
        <v>12.42</v>
      </c>
      <c r="D8" s="570">
        <v>2041.38</v>
      </c>
    </row>
    <row r="9" s="548" customFormat="1" ht="23.25" hidden="1" customHeight="1" spans="1:4">
      <c r="A9" s="568" t="s">
        <v>36</v>
      </c>
      <c r="B9" s="569"/>
      <c r="C9" s="544">
        <v>0</v>
      </c>
      <c r="D9" s="570">
        <v>0</v>
      </c>
    </row>
    <row r="10" s="548" customFormat="1" ht="23.25" hidden="1" customHeight="1" spans="1:4">
      <c r="A10" s="568" t="s">
        <v>37</v>
      </c>
      <c r="B10" s="569"/>
      <c r="C10" s="544">
        <v>0</v>
      </c>
      <c r="D10" s="570">
        <v>0</v>
      </c>
    </row>
    <row r="11" s="548" customFormat="1" ht="23.25" hidden="1" customHeight="1" spans="1:4">
      <c r="A11" s="568" t="s">
        <v>38</v>
      </c>
      <c r="B11" s="569"/>
      <c r="C11" s="544">
        <v>0</v>
      </c>
      <c r="D11" s="570">
        <v>0</v>
      </c>
    </row>
    <row r="12" s="548" customFormat="1" ht="23.25" customHeight="1" spans="1:4">
      <c r="A12" s="568" t="s">
        <v>39</v>
      </c>
      <c r="B12" s="569"/>
      <c r="C12" s="544">
        <v>133.85</v>
      </c>
      <c r="D12" s="570">
        <v>-3.81</v>
      </c>
    </row>
    <row r="13" s="548" customFormat="1" ht="23.25" customHeight="1" spans="1:4">
      <c r="A13" s="568" t="s">
        <v>40</v>
      </c>
      <c r="B13" s="569"/>
      <c r="C13" s="544">
        <v>765.02</v>
      </c>
      <c r="D13" s="570">
        <v>-3.11</v>
      </c>
    </row>
    <row r="14" s="548" customFormat="1" ht="23.25" customHeight="1" spans="1:4">
      <c r="A14" s="568" t="s">
        <v>41</v>
      </c>
      <c r="B14" s="569"/>
      <c r="C14" s="544">
        <v>217.85</v>
      </c>
      <c r="D14" s="570">
        <v>33.78</v>
      </c>
    </row>
    <row r="15" s="548" customFormat="1" ht="23.25" customHeight="1" spans="1:4">
      <c r="A15" s="568" t="s">
        <v>42</v>
      </c>
      <c r="B15" s="569"/>
      <c r="C15" s="544">
        <v>1.78</v>
      </c>
      <c r="D15" s="570">
        <v>54.78</v>
      </c>
    </row>
    <row r="16" s="548" customFormat="1" ht="23.25" customHeight="1" spans="1:4">
      <c r="A16" s="568" t="s">
        <v>43</v>
      </c>
      <c r="B16" s="569"/>
      <c r="C16" s="544">
        <v>498.3</v>
      </c>
      <c r="D16" s="570">
        <v>465.16</v>
      </c>
    </row>
    <row r="17" s="548" customFormat="1" ht="23.25" customHeight="1" spans="1:4">
      <c r="A17" s="568" t="s">
        <v>44</v>
      </c>
      <c r="B17" s="569"/>
      <c r="C17" s="544">
        <v>1086.43</v>
      </c>
      <c r="D17" s="570">
        <v>27.36</v>
      </c>
    </row>
    <row r="18" s="548" customFormat="1" ht="23.25" customHeight="1" spans="1:4">
      <c r="A18" s="568" t="s">
        <v>45</v>
      </c>
      <c r="B18" s="569"/>
      <c r="C18" s="544">
        <v>842.06</v>
      </c>
      <c r="D18" s="570">
        <v>511.7</v>
      </c>
    </row>
    <row r="19" s="548" customFormat="1" ht="23.25" hidden="1" customHeight="1" spans="1:4">
      <c r="A19" s="568" t="s">
        <v>46</v>
      </c>
      <c r="B19" s="569"/>
      <c r="C19" s="544">
        <v>0</v>
      </c>
      <c r="D19" s="570">
        <v>0</v>
      </c>
    </row>
    <row r="20" s="548" customFormat="1" ht="23.25" hidden="1" customHeight="1" spans="1:4">
      <c r="A20" s="568" t="s">
        <v>47</v>
      </c>
      <c r="B20" s="569"/>
      <c r="C20" s="544">
        <v>0</v>
      </c>
      <c r="D20" s="570">
        <v>0</v>
      </c>
    </row>
    <row r="21" s="548" customFormat="1" ht="23.25" hidden="1" customHeight="1" spans="1:4">
      <c r="A21" s="568" t="s">
        <v>48</v>
      </c>
      <c r="B21" s="569"/>
      <c r="C21" s="544">
        <v>0</v>
      </c>
      <c r="D21" s="570">
        <v>0</v>
      </c>
    </row>
    <row r="22" s="548" customFormat="1" ht="23.25" hidden="1" customHeight="1" spans="1:4">
      <c r="A22" s="568" t="s">
        <v>49</v>
      </c>
      <c r="B22" s="569"/>
      <c r="C22" s="544"/>
      <c r="D22" s="570"/>
    </row>
    <row r="23" s="549" customFormat="1" ht="23.25" hidden="1" customHeight="1" spans="1:4">
      <c r="A23" s="568" t="s">
        <v>50</v>
      </c>
      <c r="B23" s="569"/>
      <c r="C23" s="544">
        <v>0</v>
      </c>
      <c r="D23" s="570">
        <v>0</v>
      </c>
    </row>
    <row r="24" s="549" customFormat="1" ht="23.25" customHeight="1" spans="1:4">
      <c r="A24" s="568" t="s">
        <v>51</v>
      </c>
      <c r="B24" s="569"/>
      <c r="C24" s="544">
        <v>451.95</v>
      </c>
      <c r="D24" s="570">
        <v>310.23</v>
      </c>
    </row>
    <row r="25" s="549" customFormat="1" ht="23.25" customHeight="1" spans="1:4">
      <c r="A25" s="568" t="s">
        <v>52</v>
      </c>
      <c r="B25" s="569"/>
      <c r="C25" s="544">
        <v>0</v>
      </c>
      <c r="D25" s="570">
        <v>0</v>
      </c>
    </row>
    <row r="26" s="549" customFormat="1" ht="23.25" customHeight="1" spans="1:8">
      <c r="A26" s="568" t="s">
        <v>53</v>
      </c>
      <c r="B26" s="569"/>
      <c r="C26" s="544">
        <v>37.88</v>
      </c>
      <c r="D26" s="570">
        <v>1893.68</v>
      </c>
      <c r="F26" s="575"/>
      <c r="G26" s="550"/>
      <c r="H26" s="550"/>
    </row>
    <row r="27" s="549" customFormat="1" ht="23.25" hidden="1" customHeight="1" spans="1:8">
      <c r="A27" s="568" t="s">
        <v>54</v>
      </c>
      <c r="B27" s="569"/>
      <c r="C27" s="544">
        <v>0</v>
      </c>
      <c r="D27" s="570">
        <v>0</v>
      </c>
      <c r="F27" s="575"/>
      <c r="G27" s="550"/>
      <c r="H27" s="550"/>
    </row>
    <row r="28" s="550" customFormat="1" ht="23.25" hidden="1" customHeight="1" spans="1:9">
      <c r="A28" s="568" t="s">
        <v>55</v>
      </c>
      <c r="B28" s="569"/>
      <c r="C28" s="544">
        <v>0</v>
      </c>
      <c r="D28" s="570">
        <v>0</v>
      </c>
      <c r="F28" s="549"/>
      <c r="G28" s="549"/>
      <c r="H28" s="549"/>
      <c r="I28" s="549"/>
    </row>
    <row r="29" s="550" customFormat="1" ht="23.25" hidden="1" customHeight="1" spans="1:4">
      <c r="A29" s="568" t="s">
        <v>56</v>
      </c>
      <c r="B29" s="569"/>
      <c r="C29" s="544">
        <v>0</v>
      </c>
      <c r="D29" s="570">
        <v>0</v>
      </c>
    </row>
    <row r="30" s="550" customFormat="1" ht="23.25" customHeight="1" spans="1:9">
      <c r="A30" s="571" t="s">
        <v>57</v>
      </c>
      <c r="B30" s="565"/>
      <c r="C30" s="566">
        <v>657.74</v>
      </c>
      <c r="D30" s="570">
        <v>-76.38</v>
      </c>
      <c r="F30" s="575"/>
      <c r="I30" s="575"/>
    </row>
    <row r="31" s="549" customFormat="1" ht="23.25" customHeight="1" spans="1:9">
      <c r="A31" s="571" t="s">
        <v>58</v>
      </c>
      <c r="B31" s="565"/>
      <c r="C31" s="566">
        <v>0</v>
      </c>
      <c r="D31" s="572"/>
      <c r="F31" s="550"/>
      <c r="G31" s="550"/>
      <c r="H31" s="550"/>
      <c r="I31" s="550"/>
    </row>
    <row r="32" s="549" customFormat="1" ht="24.6" customHeight="1" spans="1:4">
      <c r="A32" s="551"/>
      <c r="B32" s="551"/>
      <c r="C32" s="552"/>
      <c r="D32" s="553"/>
    </row>
    <row r="33" s="549" customFormat="1" ht="24.6" customHeight="1" spans="1:4">
      <c r="A33" s="551"/>
      <c r="B33" s="551"/>
      <c r="C33" s="552"/>
      <c r="D33" s="573"/>
    </row>
    <row r="34" s="548" customFormat="1" ht="24.6" customHeight="1" spans="1:9">
      <c r="A34" s="551"/>
      <c r="B34" s="551"/>
      <c r="C34" s="552"/>
      <c r="D34" s="553"/>
      <c r="F34" s="549"/>
      <c r="G34" s="549"/>
      <c r="H34" s="549"/>
      <c r="I34" s="549"/>
    </row>
    <row r="35" s="549" customFormat="1" customHeight="1" spans="1:9">
      <c r="A35" s="551"/>
      <c r="B35" s="551"/>
      <c r="C35" s="552"/>
      <c r="D35" s="553"/>
      <c r="F35" s="548"/>
      <c r="G35" s="548"/>
      <c r="H35" s="548"/>
      <c r="I35" s="548"/>
    </row>
    <row r="36" s="549" customFormat="1" customHeight="1" spans="1:4">
      <c r="A36" s="551"/>
      <c r="B36" s="551"/>
      <c r="C36" s="552"/>
      <c r="D36" s="553"/>
    </row>
    <row r="37" s="549" customFormat="1" customHeight="1" spans="1:4">
      <c r="A37" s="551"/>
      <c r="B37" s="551"/>
      <c r="C37" s="552"/>
      <c r="D37" s="553"/>
    </row>
    <row r="38" customHeight="1" spans="6:9">
      <c r="F38" s="549"/>
      <c r="G38" s="549"/>
      <c r="H38" s="549"/>
      <c r="I38" s="549"/>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topLeftCell="A4" workbookViewId="0">
      <selection activeCell="G11" sqref="G11"/>
    </sheetView>
  </sheetViews>
  <sheetFormatPr defaultColWidth="9" defaultRowHeight="12.75" outlineLevelCol="3"/>
  <cols>
    <col min="1" max="1" width="37" style="240" customWidth="1"/>
    <col min="2" max="4" width="18.125" style="241" customWidth="1"/>
    <col min="5" max="16384" width="9" style="240"/>
  </cols>
  <sheetData>
    <row r="1" ht="20.25" customHeight="1" spans="1:4">
      <c r="A1" s="4" t="s">
        <v>1353</v>
      </c>
      <c r="B1" s="4"/>
      <c r="C1" s="4"/>
      <c r="D1" s="4"/>
    </row>
    <row r="2" ht="29.25" customHeight="1" spans="1:4">
      <c r="A2" s="118" t="s">
        <v>928</v>
      </c>
      <c r="B2" s="119"/>
      <c r="C2" s="119"/>
      <c r="D2" s="119"/>
    </row>
    <row r="3" ht="18" customHeight="1" spans="1:4">
      <c r="A3" s="242" t="s">
        <v>1354</v>
      </c>
      <c r="B3" s="242"/>
      <c r="C3" s="242"/>
      <c r="D3" s="242"/>
    </row>
    <row r="4" ht="21" customHeight="1" spans="1:4">
      <c r="A4" s="243"/>
      <c r="B4" s="243"/>
      <c r="C4" s="243"/>
      <c r="D4" s="244" t="s">
        <v>2</v>
      </c>
    </row>
    <row r="5" s="239" customFormat="1" ht="24" customHeight="1" spans="1:4">
      <c r="A5" s="245" t="s">
        <v>1355</v>
      </c>
      <c r="B5" s="246" t="s">
        <v>1356</v>
      </c>
      <c r="C5" s="246"/>
      <c r="D5" s="246"/>
    </row>
    <row r="6" s="239" customFormat="1" ht="24" customHeight="1" spans="1:4">
      <c r="A6" s="245"/>
      <c r="B6" s="246" t="s">
        <v>1357</v>
      </c>
      <c r="C6" s="246" t="s">
        <v>1358</v>
      </c>
      <c r="D6" s="246" t="s">
        <v>1359</v>
      </c>
    </row>
    <row r="7" ht="24" customHeight="1" spans="1:4">
      <c r="A7" s="245" t="s">
        <v>70</v>
      </c>
      <c r="B7" s="247">
        <f>C7+D7</f>
        <v>2589.52</v>
      </c>
      <c r="C7" s="247">
        <f>SUM(C8:C32)</f>
        <v>1754.11</v>
      </c>
      <c r="D7" s="247">
        <f>SUM(D8:D32)</f>
        <v>835.41</v>
      </c>
    </row>
    <row r="8" ht="20.1" customHeight="1" spans="1:4">
      <c r="A8" s="248" t="s">
        <v>33</v>
      </c>
      <c r="B8" s="249">
        <v>767.97</v>
      </c>
      <c r="C8" s="249">
        <v>597.59</v>
      </c>
      <c r="D8" s="249">
        <v>170.38</v>
      </c>
    </row>
    <row r="9" ht="20.1" customHeight="1" spans="1:4">
      <c r="A9" s="248" t="s">
        <v>34</v>
      </c>
      <c r="B9" s="249">
        <f t="shared" ref="B9" si="0">C9+D9</f>
        <v>0</v>
      </c>
      <c r="C9" s="250"/>
      <c r="D9" s="249"/>
    </row>
    <row r="10" ht="20.1" customHeight="1" spans="1:4">
      <c r="A10" s="248" t="s">
        <v>35</v>
      </c>
      <c r="B10" s="249">
        <v>2</v>
      </c>
      <c r="C10" s="250"/>
      <c r="D10" s="249">
        <v>2</v>
      </c>
    </row>
    <row r="11" ht="20.1" customHeight="1" spans="1:4">
      <c r="A11" s="248" t="s">
        <v>36</v>
      </c>
      <c r="B11" s="249">
        <v>0</v>
      </c>
      <c r="C11" s="249"/>
      <c r="D11" s="249"/>
    </row>
    <row r="12" ht="20.1" customHeight="1" spans="1:4">
      <c r="A12" s="248" t="s">
        <v>37</v>
      </c>
      <c r="B12" s="249">
        <v>0</v>
      </c>
      <c r="C12" s="249"/>
      <c r="D12" s="249"/>
    </row>
    <row r="13" ht="20.1" customHeight="1" spans="1:4">
      <c r="A13" s="248" t="s">
        <v>38</v>
      </c>
      <c r="B13" s="249">
        <v>0</v>
      </c>
      <c r="C13" s="249"/>
      <c r="D13" s="249"/>
    </row>
    <row r="14" ht="20.1" customHeight="1" spans="1:4">
      <c r="A14" s="251" t="s">
        <v>39</v>
      </c>
      <c r="B14" s="249">
        <v>134.38</v>
      </c>
      <c r="C14" s="252">
        <v>134.38</v>
      </c>
      <c r="D14" s="252">
        <v>0</v>
      </c>
    </row>
    <row r="15" ht="20.1" customHeight="1" spans="1:4">
      <c r="A15" s="251" t="s">
        <v>40</v>
      </c>
      <c r="B15" s="249">
        <v>423.36</v>
      </c>
      <c r="C15" s="252">
        <v>304</v>
      </c>
      <c r="D15" s="252">
        <v>119.36</v>
      </c>
    </row>
    <row r="16" ht="20.1" customHeight="1" spans="1:4">
      <c r="A16" s="251" t="s">
        <v>1360</v>
      </c>
      <c r="B16" s="249">
        <v>154.3</v>
      </c>
      <c r="C16" s="252">
        <v>121.96</v>
      </c>
      <c r="D16" s="252">
        <v>32.34</v>
      </c>
    </row>
    <row r="17" ht="20.1" customHeight="1" spans="1:4">
      <c r="A17" s="251" t="s">
        <v>42</v>
      </c>
      <c r="B17" s="249">
        <v>0.46</v>
      </c>
      <c r="C17" s="252">
        <v>0</v>
      </c>
      <c r="D17" s="252">
        <v>0.46</v>
      </c>
    </row>
    <row r="18" ht="20.1" customHeight="1" spans="1:4">
      <c r="A18" s="251" t="s">
        <v>43</v>
      </c>
      <c r="B18" s="249">
        <v>194.23</v>
      </c>
      <c r="C18" s="252">
        <v>143.24</v>
      </c>
      <c r="D18" s="252">
        <v>50.99</v>
      </c>
    </row>
    <row r="19" ht="20.1" customHeight="1" spans="1:4">
      <c r="A19" s="251" t="s">
        <v>44</v>
      </c>
      <c r="B19" s="249">
        <v>576.58</v>
      </c>
      <c r="C19" s="252">
        <v>270.5</v>
      </c>
      <c r="D19" s="252">
        <v>306.08</v>
      </c>
    </row>
    <row r="20" ht="20.1" customHeight="1" spans="1:4">
      <c r="A20" s="251" t="s">
        <v>45</v>
      </c>
      <c r="B20" s="249">
        <v>37.66</v>
      </c>
      <c r="C20" s="252">
        <v>37.66</v>
      </c>
      <c r="D20" s="252">
        <v>0</v>
      </c>
    </row>
    <row r="21" ht="20.1" customHeight="1" spans="1:4">
      <c r="A21" s="251" t="s">
        <v>1361</v>
      </c>
      <c r="B21" s="249">
        <v>0</v>
      </c>
      <c r="C21" s="252"/>
      <c r="D21" s="252"/>
    </row>
    <row r="22" ht="20.1" customHeight="1" spans="1:4">
      <c r="A22" s="251" t="s">
        <v>47</v>
      </c>
      <c r="B22" s="249">
        <v>0</v>
      </c>
      <c r="C22" s="252"/>
      <c r="D22" s="252"/>
    </row>
    <row r="23" ht="20.1" customHeight="1" spans="1:4">
      <c r="A23" s="251" t="s">
        <v>48</v>
      </c>
      <c r="B23" s="249">
        <v>0</v>
      </c>
      <c r="C23" s="252"/>
      <c r="D23" s="252"/>
    </row>
    <row r="24" ht="20.1" customHeight="1" spans="1:4">
      <c r="A24" s="251" t="s">
        <v>49</v>
      </c>
      <c r="B24" s="249">
        <v>0</v>
      </c>
      <c r="C24" s="253"/>
      <c r="D24" s="252"/>
    </row>
    <row r="25" ht="20.1" customHeight="1" spans="1:4">
      <c r="A25" s="251" t="s">
        <v>1362</v>
      </c>
      <c r="B25" s="249">
        <v>0</v>
      </c>
      <c r="C25" s="252"/>
      <c r="D25" s="252"/>
    </row>
    <row r="26" ht="20.1" customHeight="1" spans="1:4">
      <c r="A26" s="251" t="s">
        <v>51</v>
      </c>
      <c r="B26" s="249">
        <v>186.46</v>
      </c>
      <c r="C26" s="252">
        <v>113.4</v>
      </c>
      <c r="D26" s="252">
        <v>73.06</v>
      </c>
    </row>
    <row r="27" ht="20.1" customHeight="1" spans="1:4">
      <c r="A27" s="251" t="s">
        <v>52</v>
      </c>
      <c r="B27" s="249">
        <v>0</v>
      </c>
      <c r="C27" s="252"/>
      <c r="D27" s="252">
        <v>0</v>
      </c>
    </row>
    <row r="28" ht="20.1" customHeight="1" spans="1:4">
      <c r="A28" s="251" t="s">
        <v>53</v>
      </c>
      <c r="B28" s="249">
        <v>36.38</v>
      </c>
      <c r="C28" s="252">
        <v>31.38</v>
      </c>
      <c r="D28" s="252">
        <v>5</v>
      </c>
    </row>
    <row r="29" ht="20.1" customHeight="1" spans="1:4">
      <c r="A29" s="251" t="s">
        <v>1363</v>
      </c>
      <c r="B29" s="249">
        <v>16.65</v>
      </c>
      <c r="C29" s="253"/>
      <c r="D29" s="252">
        <v>16.65</v>
      </c>
    </row>
    <row r="30" ht="20.1" customHeight="1" spans="1:4">
      <c r="A30" s="251" t="s">
        <v>54</v>
      </c>
      <c r="B30" s="249">
        <v>59.09</v>
      </c>
      <c r="C30" s="252"/>
      <c r="D30" s="252">
        <v>59.09</v>
      </c>
    </row>
    <row r="31" ht="20.1" customHeight="1" spans="1:4">
      <c r="A31" s="251" t="s">
        <v>55</v>
      </c>
      <c r="B31" s="249">
        <v>0</v>
      </c>
      <c r="C31" s="253"/>
      <c r="D31" s="252">
        <v>0</v>
      </c>
    </row>
    <row r="32" ht="20.1" customHeight="1" spans="1:4">
      <c r="A32" s="251" t="s">
        <v>56</v>
      </c>
      <c r="B32" s="252"/>
      <c r="C32" s="253"/>
      <c r="D32" s="252"/>
    </row>
    <row r="33" ht="52.5" customHeight="1" spans="1:4">
      <c r="A33" s="254" t="s">
        <v>1364</v>
      </c>
      <c r="B33" s="255"/>
      <c r="C33" s="255"/>
      <c r="D33" s="255"/>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topLeftCell="A4" workbookViewId="0">
      <selection activeCell="B55" sqref="B55"/>
    </sheetView>
  </sheetViews>
  <sheetFormatPr defaultColWidth="21.5" defaultRowHeight="21.95" customHeight="1" outlineLevelCol="1"/>
  <cols>
    <col min="1" max="1" width="52.25" style="229" customWidth="1"/>
    <col min="2" max="2" width="32.5" style="230" customWidth="1"/>
    <col min="3" max="254" width="21.5" style="229"/>
    <col min="255" max="255" width="52.25" style="229" customWidth="1"/>
    <col min="256" max="256" width="32.5" style="229" customWidth="1"/>
    <col min="257" max="510" width="21.5" style="229"/>
    <col min="511" max="511" width="52.25" style="229" customWidth="1"/>
    <col min="512" max="512" width="32.5" style="229" customWidth="1"/>
    <col min="513" max="766" width="21.5" style="229"/>
    <col min="767" max="767" width="52.25" style="229" customWidth="1"/>
    <col min="768" max="768" width="32.5" style="229" customWidth="1"/>
    <col min="769" max="1022" width="21.5" style="229"/>
    <col min="1023" max="1023" width="52.25" style="229" customWidth="1"/>
    <col min="1024" max="1024" width="32.5" style="229" customWidth="1"/>
    <col min="1025" max="1278" width="21.5" style="229"/>
    <col min="1279" max="1279" width="52.25" style="229" customWidth="1"/>
    <col min="1280" max="1280" width="32.5" style="229" customWidth="1"/>
    <col min="1281" max="1534" width="21.5" style="229"/>
    <col min="1535" max="1535" width="52.25" style="229" customWidth="1"/>
    <col min="1536" max="1536" width="32.5" style="229" customWidth="1"/>
    <col min="1537" max="1790" width="21.5" style="229"/>
    <col min="1791" max="1791" width="52.25" style="229" customWidth="1"/>
    <col min="1792" max="1792" width="32.5" style="229" customWidth="1"/>
    <col min="1793" max="2046" width="21.5" style="229"/>
    <col min="2047" max="2047" width="52.25" style="229" customWidth="1"/>
    <col min="2048" max="2048" width="32.5" style="229" customWidth="1"/>
    <col min="2049" max="2302" width="21.5" style="229"/>
    <col min="2303" max="2303" width="52.25" style="229" customWidth="1"/>
    <col min="2304" max="2304" width="32.5" style="229" customWidth="1"/>
    <col min="2305" max="2558" width="21.5" style="229"/>
    <col min="2559" max="2559" width="52.25" style="229" customWidth="1"/>
    <col min="2560" max="2560" width="32.5" style="229" customWidth="1"/>
    <col min="2561" max="2814" width="21.5" style="229"/>
    <col min="2815" max="2815" width="52.25" style="229" customWidth="1"/>
    <col min="2816" max="2816" width="32.5" style="229" customWidth="1"/>
    <col min="2817" max="3070" width="21.5" style="229"/>
    <col min="3071" max="3071" width="52.25" style="229" customWidth="1"/>
    <col min="3072" max="3072" width="32.5" style="229" customWidth="1"/>
    <col min="3073" max="3326" width="21.5" style="229"/>
    <col min="3327" max="3327" width="52.25" style="229" customWidth="1"/>
    <col min="3328" max="3328" width="32.5" style="229" customWidth="1"/>
    <col min="3329" max="3582" width="21.5" style="229"/>
    <col min="3583" max="3583" width="52.25" style="229" customWidth="1"/>
    <col min="3584" max="3584" width="32.5" style="229" customWidth="1"/>
    <col min="3585" max="3838" width="21.5" style="229"/>
    <col min="3839" max="3839" width="52.25" style="229" customWidth="1"/>
    <col min="3840" max="3840" width="32.5" style="229" customWidth="1"/>
    <col min="3841" max="4094" width="21.5" style="229"/>
    <col min="4095" max="4095" width="52.25" style="229" customWidth="1"/>
    <col min="4096" max="4096" width="32.5" style="229" customWidth="1"/>
    <col min="4097" max="4350" width="21.5" style="229"/>
    <col min="4351" max="4351" width="52.25" style="229" customWidth="1"/>
    <col min="4352" max="4352" width="32.5" style="229" customWidth="1"/>
    <col min="4353" max="4606" width="21.5" style="229"/>
    <col min="4607" max="4607" width="52.25" style="229" customWidth="1"/>
    <col min="4608" max="4608" width="32.5" style="229" customWidth="1"/>
    <col min="4609" max="4862" width="21.5" style="229"/>
    <col min="4863" max="4863" width="52.25" style="229" customWidth="1"/>
    <col min="4864" max="4864" width="32.5" style="229" customWidth="1"/>
    <col min="4865" max="5118" width="21.5" style="229"/>
    <col min="5119" max="5119" width="52.25" style="229" customWidth="1"/>
    <col min="5120" max="5120" width="32.5" style="229" customWidth="1"/>
    <col min="5121" max="5374" width="21.5" style="229"/>
    <col min="5375" max="5375" width="52.25" style="229" customWidth="1"/>
    <col min="5376" max="5376" width="32.5" style="229" customWidth="1"/>
    <col min="5377" max="5630" width="21.5" style="229"/>
    <col min="5631" max="5631" width="52.25" style="229" customWidth="1"/>
    <col min="5632" max="5632" width="32.5" style="229" customWidth="1"/>
    <col min="5633" max="5886" width="21.5" style="229"/>
    <col min="5887" max="5887" width="52.25" style="229" customWidth="1"/>
    <col min="5888" max="5888" width="32.5" style="229" customWidth="1"/>
    <col min="5889" max="6142" width="21.5" style="229"/>
    <col min="6143" max="6143" width="52.25" style="229" customWidth="1"/>
    <col min="6144" max="6144" width="32.5" style="229" customWidth="1"/>
    <col min="6145" max="6398" width="21.5" style="229"/>
    <col min="6399" max="6399" width="52.25" style="229" customWidth="1"/>
    <col min="6400" max="6400" width="32.5" style="229" customWidth="1"/>
    <col min="6401" max="6654" width="21.5" style="229"/>
    <col min="6655" max="6655" width="52.25" style="229" customWidth="1"/>
    <col min="6656" max="6656" width="32.5" style="229" customWidth="1"/>
    <col min="6657" max="6910" width="21.5" style="229"/>
    <col min="6911" max="6911" width="52.25" style="229" customWidth="1"/>
    <col min="6912" max="6912" width="32.5" style="229" customWidth="1"/>
    <col min="6913" max="7166" width="21.5" style="229"/>
    <col min="7167" max="7167" width="52.25" style="229" customWidth="1"/>
    <col min="7168" max="7168" width="32.5" style="229" customWidth="1"/>
    <col min="7169" max="7422" width="21.5" style="229"/>
    <col min="7423" max="7423" width="52.25" style="229" customWidth="1"/>
    <col min="7424" max="7424" width="32.5" style="229" customWidth="1"/>
    <col min="7425" max="7678" width="21.5" style="229"/>
    <col min="7679" max="7679" width="52.25" style="229" customWidth="1"/>
    <col min="7680" max="7680" width="32.5" style="229" customWidth="1"/>
    <col min="7681" max="7934" width="21.5" style="229"/>
    <col min="7935" max="7935" width="52.25" style="229" customWidth="1"/>
    <col min="7936" max="7936" width="32.5" style="229" customWidth="1"/>
    <col min="7937" max="8190" width="21.5" style="229"/>
    <col min="8191" max="8191" width="52.25" style="229" customWidth="1"/>
    <col min="8192" max="8192" width="32.5" style="229" customWidth="1"/>
    <col min="8193" max="8446" width="21.5" style="229"/>
    <col min="8447" max="8447" width="52.25" style="229" customWidth="1"/>
    <col min="8448" max="8448" width="32.5" style="229" customWidth="1"/>
    <col min="8449" max="8702" width="21.5" style="229"/>
    <col min="8703" max="8703" width="52.25" style="229" customWidth="1"/>
    <col min="8704" max="8704" width="32.5" style="229" customWidth="1"/>
    <col min="8705" max="8958" width="21.5" style="229"/>
    <col min="8959" max="8959" width="52.25" style="229" customWidth="1"/>
    <col min="8960" max="8960" width="32.5" style="229" customWidth="1"/>
    <col min="8961" max="9214" width="21.5" style="229"/>
    <col min="9215" max="9215" width="52.25" style="229" customWidth="1"/>
    <col min="9216" max="9216" width="32.5" style="229" customWidth="1"/>
    <col min="9217" max="9470" width="21.5" style="229"/>
    <col min="9471" max="9471" width="52.25" style="229" customWidth="1"/>
    <col min="9472" max="9472" width="32.5" style="229" customWidth="1"/>
    <col min="9473" max="9726" width="21.5" style="229"/>
    <col min="9727" max="9727" width="52.25" style="229" customWidth="1"/>
    <col min="9728" max="9728" width="32.5" style="229" customWidth="1"/>
    <col min="9729" max="9982" width="21.5" style="229"/>
    <col min="9983" max="9983" width="52.25" style="229" customWidth="1"/>
    <col min="9984" max="9984" width="32.5" style="229" customWidth="1"/>
    <col min="9985" max="10238" width="21.5" style="229"/>
    <col min="10239" max="10239" width="52.25" style="229" customWidth="1"/>
    <col min="10240" max="10240" width="32.5" style="229" customWidth="1"/>
    <col min="10241" max="10494" width="21.5" style="229"/>
    <col min="10495" max="10495" width="52.25" style="229" customWidth="1"/>
    <col min="10496" max="10496" width="32.5" style="229" customWidth="1"/>
    <col min="10497" max="10750" width="21.5" style="229"/>
    <col min="10751" max="10751" width="52.25" style="229" customWidth="1"/>
    <col min="10752" max="10752" width="32.5" style="229" customWidth="1"/>
    <col min="10753" max="11006" width="21.5" style="229"/>
    <col min="11007" max="11007" width="52.25" style="229" customWidth="1"/>
    <col min="11008" max="11008" width="32.5" style="229" customWidth="1"/>
    <col min="11009" max="11262" width="21.5" style="229"/>
    <col min="11263" max="11263" width="52.25" style="229" customWidth="1"/>
    <col min="11264" max="11264" width="32.5" style="229" customWidth="1"/>
    <col min="11265" max="11518" width="21.5" style="229"/>
    <col min="11519" max="11519" width="52.25" style="229" customWidth="1"/>
    <col min="11520" max="11520" width="32.5" style="229" customWidth="1"/>
    <col min="11521" max="11774" width="21.5" style="229"/>
    <col min="11775" max="11775" width="52.25" style="229" customWidth="1"/>
    <col min="11776" max="11776" width="32.5" style="229" customWidth="1"/>
    <col min="11777" max="12030" width="21.5" style="229"/>
    <col min="12031" max="12031" width="52.25" style="229" customWidth="1"/>
    <col min="12032" max="12032" width="32.5" style="229" customWidth="1"/>
    <col min="12033" max="12286" width="21.5" style="229"/>
    <col min="12287" max="12287" width="52.25" style="229" customWidth="1"/>
    <col min="12288" max="12288" width="32.5" style="229" customWidth="1"/>
    <col min="12289" max="12542" width="21.5" style="229"/>
    <col min="12543" max="12543" width="52.25" style="229" customWidth="1"/>
    <col min="12544" max="12544" width="32.5" style="229" customWidth="1"/>
    <col min="12545" max="12798" width="21.5" style="229"/>
    <col min="12799" max="12799" width="52.25" style="229" customWidth="1"/>
    <col min="12800" max="12800" width="32.5" style="229" customWidth="1"/>
    <col min="12801" max="13054" width="21.5" style="229"/>
    <col min="13055" max="13055" width="52.25" style="229" customWidth="1"/>
    <col min="13056" max="13056" width="32.5" style="229" customWidth="1"/>
    <col min="13057" max="13310" width="21.5" style="229"/>
    <col min="13311" max="13311" width="52.25" style="229" customWidth="1"/>
    <col min="13312" max="13312" width="32.5" style="229" customWidth="1"/>
    <col min="13313" max="13566" width="21.5" style="229"/>
    <col min="13567" max="13567" width="52.25" style="229" customWidth="1"/>
    <col min="13568" max="13568" width="32.5" style="229" customWidth="1"/>
    <col min="13569" max="13822" width="21.5" style="229"/>
    <col min="13823" max="13823" width="52.25" style="229" customWidth="1"/>
    <col min="13824" max="13824" width="32.5" style="229" customWidth="1"/>
    <col min="13825" max="14078" width="21.5" style="229"/>
    <col min="14079" max="14079" width="52.25" style="229" customWidth="1"/>
    <col min="14080" max="14080" width="32.5" style="229" customWidth="1"/>
    <col min="14081" max="14334" width="21.5" style="229"/>
    <col min="14335" max="14335" width="52.25" style="229" customWidth="1"/>
    <col min="14336" max="14336" width="32.5" style="229" customWidth="1"/>
    <col min="14337" max="14590" width="21.5" style="229"/>
    <col min="14591" max="14591" width="52.25" style="229" customWidth="1"/>
    <col min="14592" max="14592" width="32.5" style="229" customWidth="1"/>
    <col min="14593" max="14846" width="21.5" style="229"/>
    <col min="14847" max="14847" width="52.25" style="229" customWidth="1"/>
    <col min="14848" max="14848" width="32.5" style="229" customWidth="1"/>
    <col min="14849" max="15102" width="21.5" style="229"/>
    <col min="15103" max="15103" width="52.25" style="229" customWidth="1"/>
    <col min="15104" max="15104" width="32.5" style="229" customWidth="1"/>
    <col min="15105" max="15358" width="21.5" style="229"/>
    <col min="15359" max="15359" width="52.25" style="229" customWidth="1"/>
    <col min="15360" max="15360" width="32.5" style="229" customWidth="1"/>
    <col min="15361" max="15614" width="21.5" style="229"/>
    <col min="15615" max="15615" width="52.25" style="229" customWidth="1"/>
    <col min="15616" max="15616" width="32.5" style="229" customWidth="1"/>
    <col min="15617" max="15870" width="21.5" style="229"/>
    <col min="15871" max="15871" width="52.25" style="229" customWidth="1"/>
    <col min="15872" max="15872" width="32.5" style="229" customWidth="1"/>
    <col min="15873" max="16126" width="21.5" style="229"/>
    <col min="16127" max="16127" width="52.25" style="229" customWidth="1"/>
    <col min="16128" max="16128" width="32.5" style="229" customWidth="1"/>
    <col min="16129" max="16384" width="21.5" style="229"/>
  </cols>
  <sheetData>
    <row r="1" ht="23.25" customHeight="1" spans="1:2">
      <c r="A1" s="4" t="s">
        <v>1365</v>
      </c>
      <c r="B1" s="4"/>
    </row>
    <row r="2" s="228" customFormat="1" ht="30.75" customHeight="1" spans="1:2">
      <c r="A2" s="118" t="s">
        <v>1366</v>
      </c>
      <c r="B2" s="119"/>
    </row>
    <row r="3" s="228" customFormat="1" ht="21" customHeight="1" spans="1:2">
      <c r="A3" s="231" t="s">
        <v>1367</v>
      </c>
      <c r="B3" s="231"/>
    </row>
    <row r="4" customHeight="1" spans="1:2">
      <c r="A4" s="232"/>
      <c r="B4" s="233" t="s">
        <v>2</v>
      </c>
    </row>
    <row r="5" ht="24" customHeight="1" spans="1:2">
      <c r="A5" s="198" t="s">
        <v>1368</v>
      </c>
      <c r="B5" s="234" t="s">
        <v>1356</v>
      </c>
    </row>
    <row r="6" ht="24" customHeight="1" spans="1:2">
      <c r="A6" s="235" t="s">
        <v>1369</v>
      </c>
      <c r="B6" s="236">
        <f>B7+B12+B23+B31+B38+B42+B45+B49+B52+B58+B61+B66+B69+B76+B79</f>
        <v>1716.45</v>
      </c>
    </row>
    <row r="7" ht="20.1" customHeight="1" spans="1:2">
      <c r="A7" s="237" t="s">
        <v>1370</v>
      </c>
      <c r="B7" s="238">
        <f>B8+B9+B10+B11</f>
        <v>1304.46</v>
      </c>
    </row>
    <row r="8" ht="20.1" customHeight="1" spans="1:2">
      <c r="A8" s="237" t="s">
        <v>1371</v>
      </c>
      <c r="B8" s="238">
        <v>674.55</v>
      </c>
    </row>
    <row r="9" ht="20.1" customHeight="1" spans="1:2">
      <c r="A9" s="237" t="s">
        <v>1372</v>
      </c>
      <c r="B9" s="238">
        <v>226.9</v>
      </c>
    </row>
    <row r="10" ht="20.1" customHeight="1" spans="1:2">
      <c r="A10" s="237" t="s">
        <v>1373</v>
      </c>
      <c r="B10" s="238">
        <v>113.4</v>
      </c>
    </row>
    <row r="11" ht="20.1" customHeight="1" spans="1:2">
      <c r="A11" s="237" t="s">
        <v>1374</v>
      </c>
      <c r="B11" s="238">
        <v>289.61</v>
      </c>
    </row>
    <row r="12" ht="20.1" customHeight="1" spans="1:2">
      <c r="A12" s="237" t="s">
        <v>1375</v>
      </c>
      <c r="B12" s="238">
        <f>SUM(B13:B22)</f>
        <v>360.25</v>
      </c>
    </row>
    <row r="13" ht="20.1" customHeight="1" spans="1:2">
      <c r="A13" s="237" t="s">
        <v>1376</v>
      </c>
      <c r="B13" s="238">
        <v>346.98</v>
      </c>
    </row>
    <row r="14" ht="20.1" customHeight="1" spans="1:2">
      <c r="A14" s="237" t="s">
        <v>1377</v>
      </c>
      <c r="B14" s="238">
        <v>0</v>
      </c>
    </row>
    <row r="15" ht="20.1" customHeight="1" spans="1:2">
      <c r="A15" s="237" t="s">
        <v>1378</v>
      </c>
      <c r="B15" s="238">
        <v>4.27</v>
      </c>
    </row>
    <row r="16" ht="20.1" customHeight="1" spans="1:2">
      <c r="A16" s="237" t="s">
        <v>1379</v>
      </c>
      <c r="B16" s="238"/>
    </row>
    <row r="17" ht="20.1" customHeight="1" spans="1:2">
      <c r="A17" s="237" t="s">
        <v>1380</v>
      </c>
      <c r="B17" s="238">
        <v>0</v>
      </c>
    </row>
    <row r="18" ht="20.1" customHeight="1" spans="1:2">
      <c r="A18" s="237" t="s">
        <v>1381</v>
      </c>
      <c r="B18" s="238">
        <v>0</v>
      </c>
    </row>
    <row r="19" ht="20.1" customHeight="1" spans="1:2">
      <c r="A19" s="237" t="s">
        <v>1382</v>
      </c>
      <c r="B19" s="238"/>
    </row>
    <row r="20" ht="20.1" customHeight="1" spans="1:2">
      <c r="A20" s="237" t="s">
        <v>1383</v>
      </c>
      <c r="B20" s="238">
        <v>9</v>
      </c>
    </row>
    <row r="21" ht="20.1" customHeight="1" spans="1:2">
      <c r="A21" s="237" t="s">
        <v>1384</v>
      </c>
      <c r="B21" s="238">
        <v>0</v>
      </c>
    </row>
    <row r="22" ht="20.1" customHeight="1" spans="1:2">
      <c r="A22" s="237" t="s">
        <v>1385</v>
      </c>
      <c r="B22" s="238">
        <v>0</v>
      </c>
    </row>
    <row r="23" ht="20.1" hidden="1" customHeight="1" spans="1:2">
      <c r="A23" s="237" t="s">
        <v>1386</v>
      </c>
      <c r="B23" s="238">
        <v>0</v>
      </c>
    </row>
    <row r="24" ht="20.1" hidden="1" customHeight="1" spans="1:2">
      <c r="A24" s="237" t="s">
        <v>1387</v>
      </c>
      <c r="B24" s="238"/>
    </row>
    <row r="25" ht="20.1" hidden="1" customHeight="1" spans="1:2">
      <c r="A25" s="237" t="s">
        <v>827</v>
      </c>
      <c r="B25" s="238"/>
    </row>
    <row r="26" ht="20.1" hidden="1" customHeight="1" spans="1:2">
      <c r="A26" s="237" t="s">
        <v>1388</v>
      </c>
      <c r="B26" s="238"/>
    </row>
    <row r="27" ht="20.1" hidden="1" customHeight="1" spans="1:2">
      <c r="A27" s="237" t="s">
        <v>1389</v>
      </c>
      <c r="B27" s="238"/>
    </row>
    <row r="28" ht="20.1" hidden="1" customHeight="1" spans="1:2">
      <c r="A28" s="237" t="s">
        <v>1390</v>
      </c>
      <c r="B28" s="238">
        <v>0</v>
      </c>
    </row>
    <row r="29" ht="20.1" hidden="1" customHeight="1" spans="1:2">
      <c r="A29" s="237" t="s">
        <v>1391</v>
      </c>
      <c r="B29" s="238"/>
    </row>
    <row r="30" ht="20.1" hidden="1" customHeight="1" spans="1:2">
      <c r="A30" s="237" t="s">
        <v>1392</v>
      </c>
      <c r="B30" s="238"/>
    </row>
    <row r="31" ht="20.1" hidden="1" customHeight="1" spans="1:2">
      <c r="A31" s="237" t="s">
        <v>1393</v>
      </c>
      <c r="B31" s="238"/>
    </row>
    <row r="32" ht="20.1" hidden="1" customHeight="1" spans="1:2">
      <c r="A32" s="237" t="s">
        <v>1387</v>
      </c>
      <c r="B32" s="238"/>
    </row>
    <row r="33" ht="20.1" hidden="1" customHeight="1" spans="1:2">
      <c r="A33" s="237" t="s">
        <v>827</v>
      </c>
      <c r="B33" s="238"/>
    </row>
    <row r="34" ht="20.1" hidden="1" customHeight="1" spans="1:2">
      <c r="A34" s="237" t="s">
        <v>1388</v>
      </c>
      <c r="B34" s="238"/>
    </row>
    <row r="35" ht="20.1" hidden="1" customHeight="1" spans="1:2">
      <c r="A35" s="237" t="s">
        <v>1390</v>
      </c>
      <c r="B35" s="238"/>
    </row>
    <row r="36" ht="20.1" hidden="1" customHeight="1" spans="1:2">
      <c r="A36" s="237" t="s">
        <v>1391</v>
      </c>
      <c r="B36" s="238"/>
    </row>
    <row r="37" ht="20.1" hidden="1" customHeight="1" spans="1:2">
      <c r="A37" s="237" t="s">
        <v>1392</v>
      </c>
      <c r="B37" s="238"/>
    </row>
    <row r="38" ht="20.1" hidden="1" customHeight="1" spans="1:2">
      <c r="A38" s="237" t="s">
        <v>1394</v>
      </c>
      <c r="B38" s="238"/>
    </row>
    <row r="39" ht="20.1" hidden="1" customHeight="1" spans="1:2">
      <c r="A39" s="237" t="s">
        <v>1395</v>
      </c>
      <c r="B39" s="238"/>
    </row>
    <row r="40" ht="20.1" hidden="1" customHeight="1" spans="1:2">
      <c r="A40" s="237" t="s">
        <v>1396</v>
      </c>
      <c r="B40" s="238"/>
    </row>
    <row r="41" ht="20.1" hidden="1" customHeight="1" spans="1:2">
      <c r="A41" s="237" t="s">
        <v>1397</v>
      </c>
      <c r="B41" s="238"/>
    </row>
    <row r="42" ht="20.1" hidden="1" customHeight="1" spans="1:2">
      <c r="A42" s="237" t="s">
        <v>1398</v>
      </c>
      <c r="B42" s="238"/>
    </row>
    <row r="43" ht="20.1" hidden="1" customHeight="1" spans="1:2">
      <c r="A43" s="237" t="s">
        <v>1399</v>
      </c>
      <c r="B43" s="238"/>
    </row>
    <row r="44" ht="20.1" hidden="1" customHeight="1" spans="1:2">
      <c r="A44" s="237" t="s">
        <v>1400</v>
      </c>
      <c r="B44" s="238"/>
    </row>
    <row r="45" ht="20.1" hidden="1" customHeight="1" spans="1:2">
      <c r="A45" s="237" t="s">
        <v>1401</v>
      </c>
      <c r="B45" s="238"/>
    </row>
    <row r="46" ht="20.1" hidden="1" customHeight="1" spans="1:2">
      <c r="A46" s="237" t="s">
        <v>1402</v>
      </c>
      <c r="B46" s="238"/>
    </row>
    <row r="47" ht="20.1" hidden="1" customHeight="1" spans="1:2">
      <c r="A47" s="237" t="s">
        <v>1403</v>
      </c>
      <c r="B47" s="238"/>
    </row>
    <row r="48" ht="20.1" hidden="1" customHeight="1" spans="1:2">
      <c r="A48" s="237" t="s">
        <v>1404</v>
      </c>
      <c r="B48" s="238"/>
    </row>
    <row r="49" ht="20.1" hidden="1" customHeight="1" spans="1:2">
      <c r="A49" s="237" t="s">
        <v>1405</v>
      </c>
      <c r="B49" s="238"/>
    </row>
    <row r="50" ht="20.1" hidden="1" customHeight="1" spans="1:2">
      <c r="A50" s="237" t="s">
        <v>1406</v>
      </c>
      <c r="B50" s="238"/>
    </row>
    <row r="51" ht="20.1" hidden="1" customHeight="1" spans="1:2">
      <c r="A51" s="237" t="s">
        <v>1407</v>
      </c>
      <c r="B51" s="238"/>
    </row>
    <row r="52" ht="20.1" customHeight="1" spans="1:2">
      <c r="A52" s="237" t="s">
        <v>1408</v>
      </c>
      <c r="B52" s="151">
        <f>B54+B57</f>
        <v>51.74</v>
      </c>
    </row>
    <row r="53" ht="20.1" customHeight="1" spans="1:2">
      <c r="A53" s="237" t="s">
        <v>1409</v>
      </c>
      <c r="B53" s="151"/>
    </row>
    <row r="54" ht="20.1" customHeight="1" spans="1:2">
      <c r="A54" s="237" t="s">
        <v>1410</v>
      </c>
      <c r="B54" s="238">
        <v>5.74</v>
      </c>
    </row>
    <row r="55" ht="20.1" customHeight="1" spans="1:2">
      <c r="A55" s="237" t="s">
        <v>1411</v>
      </c>
      <c r="B55" s="238"/>
    </row>
    <row r="56" ht="20.1" customHeight="1" spans="1:2">
      <c r="A56" s="237" t="s">
        <v>1412</v>
      </c>
      <c r="B56" s="238"/>
    </row>
    <row r="57" ht="20.1" customHeight="1" spans="1:2">
      <c r="A57" s="237" t="s">
        <v>1413</v>
      </c>
      <c r="B57" s="151">
        <v>46</v>
      </c>
    </row>
    <row r="58" ht="20.1" customHeight="1" spans="1:2">
      <c r="A58" s="237" t="s">
        <v>1414</v>
      </c>
      <c r="B58" s="238"/>
    </row>
    <row r="59" ht="20.1" customHeight="1" spans="1:2">
      <c r="A59" s="237" t="s">
        <v>1415</v>
      </c>
      <c r="B59" s="238"/>
    </row>
    <row r="60" ht="20.1" customHeight="1" spans="1:2">
      <c r="A60" s="237" t="s">
        <v>1416</v>
      </c>
      <c r="B60" s="238"/>
    </row>
    <row r="61" ht="20.1" customHeight="1" spans="1:2">
      <c r="A61" s="237" t="s">
        <v>1417</v>
      </c>
      <c r="B61" s="238"/>
    </row>
    <row r="62" ht="20.1" customHeight="1" spans="1:2">
      <c r="A62" s="237" t="s">
        <v>1418</v>
      </c>
      <c r="B62" s="238"/>
    </row>
    <row r="63" ht="20.1" customHeight="1" spans="1:2">
      <c r="A63" s="237" t="s">
        <v>1419</v>
      </c>
      <c r="B63" s="238"/>
    </row>
    <row r="64" ht="20.1" customHeight="1" spans="1:2">
      <c r="A64" s="237" t="s">
        <v>1420</v>
      </c>
      <c r="B64" s="238"/>
    </row>
    <row r="65" ht="20.1" customHeight="1" spans="1:2">
      <c r="A65" s="237" t="s">
        <v>1421</v>
      </c>
      <c r="B65" s="238"/>
    </row>
    <row r="66" ht="20.1" customHeight="1" spans="1:2">
      <c r="A66" s="237" t="s">
        <v>1422</v>
      </c>
      <c r="B66" s="238"/>
    </row>
    <row r="67" ht="20.1" customHeight="1" spans="1:2">
      <c r="A67" s="237" t="s">
        <v>1423</v>
      </c>
      <c r="B67" s="238"/>
    </row>
    <row r="68" ht="20.1" customHeight="1" spans="1:2">
      <c r="A68" s="237" t="s">
        <v>1424</v>
      </c>
      <c r="B68" s="238"/>
    </row>
    <row r="69" ht="20.1" customHeight="1" spans="1:2">
      <c r="A69" s="237" t="s">
        <v>1425</v>
      </c>
      <c r="B69" s="238"/>
    </row>
    <row r="70" ht="20.1" customHeight="1" spans="1:2">
      <c r="A70" s="237" t="s">
        <v>1426</v>
      </c>
      <c r="B70" s="238"/>
    </row>
    <row r="71" ht="20.1" customHeight="1" spans="1:2">
      <c r="A71" s="237" t="s">
        <v>1427</v>
      </c>
      <c r="B71" s="238"/>
    </row>
    <row r="72" ht="20.1" customHeight="1" spans="1:2">
      <c r="A72" s="237" t="s">
        <v>1428</v>
      </c>
      <c r="B72" s="238"/>
    </row>
    <row r="73" ht="20.1" customHeight="1" spans="1:2">
      <c r="A73" s="237" t="s">
        <v>1429</v>
      </c>
      <c r="B73" s="238"/>
    </row>
    <row r="74" ht="20.1" customHeight="1" spans="1:2">
      <c r="A74" s="237" t="s">
        <v>1430</v>
      </c>
      <c r="B74" s="238"/>
    </row>
    <row r="75" ht="20.1" customHeight="1" spans="1:2">
      <c r="A75" s="237" t="s">
        <v>1431</v>
      </c>
      <c r="B75" s="238"/>
    </row>
    <row r="76" ht="20.1" customHeight="1" spans="1:2">
      <c r="A76" s="237" t="s">
        <v>1432</v>
      </c>
      <c r="B76" s="238"/>
    </row>
    <row r="77" ht="20.1" customHeight="1" spans="1:2">
      <c r="A77" s="237" t="s">
        <v>1433</v>
      </c>
      <c r="B77" s="238"/>
    </row>
    <row r="78" ht="20.1" customHeight="1" spans="1:2">
      <c r="A78" s="237" t="s">
        <v>1434</v>
      </c>
      <c r="B78" s="238"/>
    </row>
    <row r="79" ht="20.1" customHeight="1" spans="1:2">
      <c r="A79" s="237" t="s">
        <v>1435</v>
      </c>
      <c r="B79" s="238"/>
    </row>
    <row r="80" ht="20.1" customHeight="1" spans="1:2">
      <c r="A80" s="237" t="s">
        <v>1436</v>
      </c>
      <c r="B80" s="238"/>
    </row>
    <row r="81" ht="20.1" customHeight="1" spans="1:2">
      <c r="A81" s="237" t="s">
        <v>1437</v>
      </c>
      <c r="B81" s="238"/>
    </row>
    <row r="82" ht="20.1" customHeight="1" spans="1:2">
      <c r="A82" s="237" t="s">
        <v>1438</v>
      </c>
      <c r="B82" s="238"/>
    </row>
    <row r="83" ht="20.1" customHeight="1" spans="1:2">
      <c r="A83" s="237" t="s">
        <v>607</v>
      </c>
      <c r="B83" s="238"/>
    </row>
    <row r="84" ht="67.5" customHeight="1" spans="1:2">
      <c r="A84" s="203" t="s">
        <v>1439</v>
      </c>
      <c r="B84" s="203"/>
    </row>
    <row r="85" ht="14.25"/>
    <row r="86" ht="14.25"/>
    <row r="87" ht="14.25"/>
    <row r="88" ht="14.25"/>
    <row r="89" ht="14.25"/>
  </sheetData>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106"/>
  <sheetViews>
    <sheetView showZeros="0" zoomScale="115" zoomScaleNormal="115" workbookViewId="0">
      <selection activeCell="C15" sqref="C15"/>
    </sheetView>
  </sheetViews>
  <sheetFormatPr defaultColWidth="9" defaultRowHeight="15.75" outlineLevelCol="5"/>
  <cols>
    <col min="1" max="1" width="39.75" style="205" customWidth="1"/>
    <col min="2" max="2" width="14.875" style="206" customWidth="1"/>
    <col min="3" max="3" width="37.375" style="204" customWidth="1"/>
    <col min="4" max="4" width="15.625" style="207" customWidth="1"/>
    <col min="5" max="6" width="10.625" style="204" customWidth="1"/>
    <col min="7" max="16384" width="9" style="204"/>
  </cols>
  <sheetData>
    <row r="1" ht="20.25" customHeight="1" spans="1:4">
      <c r="A1" s="4" t="s">
        <v>1440</v>
      </c>
      <c r="B1" s="208"/>
      <c r="C1" s="4"/>
      <c r="D1" s="157"/>
    </row>
    <row r="2" ht="24" spans="1:4">
      <c r="A2" s="118" t="s">
        <v>1441</v>
      </c>
      <c r="B2" s="209"/>
      <c r="C2" s="119"/>
      <c r="D2" s="158"/>
    </row>
    <row r="3" ht="20.25" customHeight="1" spans="1:4">
      <c r="A3" s="120"/>
      <c r="B3" s="210"/>
      <c r="C3" s="211"/>
      <c r="D3" s="212" t="s">
        <v>2</v>
      </c>
    </row>
    <row r="4" ht="24" customHeight="1" spans="1:4">
      <c r="A4" s="213" t="s">
        <v>618</v>
      </c>
      <c r="B4" s="214" t="s">
        <v>61</v>
      </c>
      <c r="C4" s="213" t="s">
        <v>147</v>
      </c>
      <c r="D4" s="214" t="s">
        <v>61</v>
      </c>
    </row>
    <row r="5" ht="20.1" customHeight="1" spans="1:4">
      <c r="A5" s="215" t="s">
        <v>619</v>
      </c>
      <c r="B5" s="216">
        <f>SUM(B6,B34)</f>
        <v>1967.38</v>
      </c>
      <c r="C5" s="217" t="s">
        <v>1442</v>
      </c>
      <c r="D5" s="216"/>
    </row>
    <row r="6" ht="20.1" customHeight="1" spans="1:4">
      <c r="A6" s="188" t="s">
        <v>621</v>
      </c>
      <c r="B6" s="216">
        <v>1967.38</v>
      </c>
      <c r="C6" s="188" t="s">
        <v>622</v>
      </c>
      <c r="D6" s="216"/>
    </row>
    <row r="7" s="204" customFormat="1" ht="20.1" customHeight="1" spans="1:4">
      <c r="A7" s="188" t="s">
        <v>1443</v>
      </c>
      <c r="B7" s="216">
        <v>1437</v>
      </c>
      <c r="C7" s="190" t="s">
        <v>1444</v>
      </c>
      <c r="D7" s="216"/>
    </row>
    <row r="8" ht="20.1" customHeight="1" spans="1:4">
      <c r="A8" s="188" t="s">
        <v>1445</v>
      </c>
      <c r="B8" s="218">
        <v>0</v>
      </c>
      <c r="C8" s="192" t="s">
        <v>1446</v>
      </c>
      <c r="D8" s="218"/>
    </row>
    <row r="9" ht="20.1" customHeight="1" spans="1:4">
      <c r="A9" s="188" t="s">
        <v>1447</v>
      </c>
      <c r="B9" s="218">
        <v>0</v>
      </c>
      <c r="C9" s="192" t="s">
        <v>1448</v>
      </c>
      <c r="D9" s="218"/>
    </row>
    <row r="10" ht="20.1" customHeight="1" spans="1:4">
      <c r="A10" s="188" t="s">
        <v>1449</v>
      </c>
      <c r="B10" s="218"/>
      <c r="C10" s="192" t="s">
        <v>1450</v>
      </c>
      <c r="D10" s="218"/>
    </row>
    <row r="11" ht="20.1" customHeight="1" spans="1:4">
      <c r="A11" s="188" t="s">
        <v>1451</v>
      </c>
      <c r="B11" s="218">
        <v>0</v>
      </c>
      <c r="D11" s="218"/>
    </row>
    <row r="12" ht="20.1" customHeight="1" spans="1:4">
      <c r="A12" s="188" t="s">
        <v>1452</v>
      </c>
      <c r="B12" s="218">
        <v>0</v>
      </c>
      <c r="C12" s="192"/>
      <c r="D12" s="218"/>
    </row>
    <row r="13" ht="20.1" customHeight="1" spans="1:4">
      <c r="A13" s="188" t="s">
        <v>1453</v>
      </c>
      <c r="B13" s="218"/>
      <c r="C13" s="192"/>
      <c r="D13" s="218"/>
    </row>
    <row r="14" ht="20.1" customHeight="1" spans="1:4">
      <c r="A14" s="193" t="s">
        <v>1454</v>
      </c>
      <c r="B14" s="218"/>
      <c r="C14" s="192"/>
      <c r="D14" s="218"/>
    </row>
    <row r="15" ht="20.1" customHeight="1" spans="1:4">
      <c r="A15" s="193" t="s">
        <v>1455</v>
      </c>
      <c r="B15" s="218"/>
      <c r="C15" s="192"/>
      <c r="D15" s="218"/>
    </row>
    <row r="16" ht="20.1" customHeight="1" spans="1:4">
      <c r="A16" s="188" t="s">
        <v>1456</v>
      </c>
      <c r="B16" s="218">
        <v>0</v>
      </c>
      <c r="C16" s="192"/>
      <c r="D16" s="218"/>
    </row>
    <row r="17" ht="20.1" customHeight="1" spans="1:4">
      <c r="A17" s="188" t="s">
        <v>1457</v>
      </c>
      <c r="B17" s="218">
        <v>0</v>
      </c>
      <c r="C17" s="192"/>
      <c r="D17" s="218"/>
    </row>
    <row r="18" ht="20.1" customHeight="1" spans="1:4">
      <c r="A18" s="188" t="s">
        <v>1458</v>
      </c>
      <c r="B18" s="218">
        <v>0</v>
      </c>
      <c r="C18" s="192"/>
      <c r="D18" s="218"/>
    </row>
    <row r="19" ht="20.1" customHeight="1" spans="1:4">
      <c r="A19" s="188" t="s">
        <v>1459</v>
      </c>
      <c r="B19" s="218"/>
      <c r="C19" s="192"/>
      <c r="D19" s="218"/>
    </row>
    <row r="20" ht="20.1" customHeight="1" spans="1:4">
      <c r="A20" s="188" t="s">
        <v>1460</v>
      </c>
      <c r="B20" s="218"/>
      <c r="C20" s="192"/>
      <c r="D20" s="218"/>
    </row>
    <row r="21" ht="20.1" customHeight="1" spans="1:4">
      <c r="A21" s="188" t="s">
        <v>1461</v>
      </c>
      <c r="B21" s="218"/>
      <c r="C21" s="192"/>
      <c r="D21" s="218"/>
    </row>
    <row r="22" ht="20.1" customHeight="1" spans="1:4">
      <c r="A22" s="188" t="s">
        <v>1462</v>
      </c>
      <c r="B22" s="218"/>
      <c r="C22" s="192"/>
      <c r="D22" s="218"/>
    </row>
    <row r="23" ht="20.1" customHeight="1" spans="1:4">
      <c r="A23" s="188" t="s">
        <v>1463</v>
      </c>
      <c r="B23" s="218">
        <v>530.38</v>
      </c>
      <c r="C23" s="192"/>
      <c r="D23" s="218"/>
    </row>
    <row r="24" ht="20.1" customHeight="1" spans="1:4">
      <c r="A24" s="188" t="s">
        <v>1464</v>
      </c>
      <c r="B24" s="218"/>
      <c r="C24" s="192"/>
      <c r="D24" s="218"/>
    </row>
    <row r="25" ht="20.1" customHeight="1" spans="1:4">
      <c r="A25" s="188" t="s">
        <v>1465</v>
      </c>
      <c r="B25" s="218"/>
      <c r="C25" s="192"/>
      <c r="D25" s="218"/>
    </row>
    <row r="26" ht="20.1" customHeight="1" spans="1:6">
      <c r="A26" s="188" t="s">
        <v>1466</v>
      </c>
      <c r="B26" s="218"/>
      <c r="C26" s="192"/>
      <c r="D26" s="218"/>
      <c r="F26" s="226"/>
    </row>
    <row r="27" ht="20.1" customHeight="1" spans="1:4">
      <c r="A27" s="188" t="s">
        <v>1467</v>
      </c>
      <c r="B27" s="218"/>
      <c r="C27" s="192"/>
      <c r="D27" s="218"/>
    </row>
    <row r="28" ht="20.1" customHeight="1" spans="1:4">
      <c r="A28" s="188" t="s">
        <v>1468</v>
      </c>
      <c r="B28" s="218"/>
      <c r="C28" s="188"/>
      <c r="D28" s="218"/>
    </row>
    <row r="29" ht="20.1" customHeight="1" spans="1:4">
      <c r="A29" s="188" t="s">
        <v>1469</v>
      </c>
      <c r="B29" s="218"/>
      <c r="C29" s="188"/>
      <c r="D29" s="218"/>
    </row>
    <row r="30" ht="20.1" customHeight="1" spans="1:5">
      <c r="A30" s="188" t="s">
        <v>1470</v>
      </c>
      <c r="B30" s="218"/>
      <c r="C30" s="188"/>
      <c r="D30" s="218"/>
      <c r="E30" s="226"/>
    </row>
    <row r="31" ht="20.1" customHeight="1" spans="1:5">
      <c r="A31" s="188" t="s">
        <v>1471</v>
      </c>
      <c r="B31" s="218"/>
      <c r="C31" s="188"/>
      <c r="D31" s="218"/>
      <c r="E31" s="226"/>
    </row>
    <row r="32" ht="20.1" customHeight="1" spans="1:4">
      <c r="A32" s="188" t="s">
        <v>1472</v>
      </c>
      <c r="B32" s="218"/>
      <c r="C32" s="188"/>
      <c r="D32" s="219"/>
    </row>
    <row r="33" ht="20.1" customHeight="1" spans="1:4">
      <c r="A33" s="188" t="s">
        <v>1473</v>
      </c>
      <c r="B33" s="218"/>
      <c r="C33" s="188"/>
      <c r="D33" s="219"/>
    </row>
    <row r="34" ht="20.1" customHeight="1" spans="1:4">
      <c r="A34" s="193" t="s">
        <v>654</v>
      </c>
      <c r="B34" s="218"/>
      <c r="C34" s="193" t="s">
        <v>655</v>
      </c>
      <c r="D34" s="219">
        <f>SUM(D35:D36)</f>
        <v>0</v>
      </c>
    </row>
    <row r="35" ht="20.1" customHeight="1" spans="1:4">
      <c r="A35" s="188" t="s">
        <v>1474</v>
      </c>
      <c r="B35" s="218"/>
      <c r="C35" s="220" t="s">
        <v>100</v>
      </c>
      <c r="D35" s="219">
        <v>0</v>
      </c>
    </row>
    <row r="36" ht="20.1" customHeight="1" spans="1:4">
      <c r="A36" s="188" t="s">
        <v>1475</v>
      </c>
      <c r="B36" s="218"/>
      <c r="C36" s="220"/>
      <c r="D36" s="218">
        <v>0</v>
      </c>
    </row>
    <row r="37" ht="20.1" customHeight="1" spans="1:4">
      <c r="A37" s="188" t="s">
        <v>1476</v>
      </c>
      <c r="B37" s="218"/>
      <c r="C37" s="220"/>
      <c r="D37" s="218"/>
    </row>
    <row r="38" ht="20.1" customHeight="1" spans="1:4">
      <c r="A38" s="193" t="s">
        <v>1477</v>
      </c>
      <c r="B38" s="218"/>
      <c r="C38" s="220"/>
      <c r="D38" s="218"/>
    </row>
    <row r="39" ht="20.1" customHeight="1" spans="1:4">
      <c r="A39" s="188" t="s">
        <v>1478</v>
      </c>
      <c r="B39" s="218"/>
      <c r="C39" s="220"/>
      <c r="D39" s="218"/>
    </row>
    <row r="40" ht="20.1" customHeight="1" spans="1:4">
      <c r="A40" s="188" t="s">
        <v>1479</v>
      </c>
      <c r="B40" s="218"/>
      <c r="C40" s="220"/>
      <c r="D40" s="218"/>
    </row>
    <row r="41" ht="20.1" customHeight="1" spans="1:4">
      <c r="A41" s="188" t="s">
        <v>1480</v>
      </c>
      <c r="B41" s="218"/>
      <c r="C41" s="220"/>
      <c r="D41" s="218"/>
    </row>
    <row r="42" ht="20.1" customHeight="1" spans="1:4">
      <c r="A42" s="188" t="s">
        <v>1481</v>
      </c>
      <c r="B42" s="218"/>
      <c r="C42" s="220"/>
      <c r="D42" s="218"/>
    </row>
    <row r="43" ht="20.1" customHeight="1" spans="1:4">
      <c r="A43" s="188" t="s">
        <v>1482</v>
      </c>
      <c r="B43" s="218"/>
      <c r="C43" s="220"/>
      <c r="D43" s="218"/>
    </row>
    <row r="44" ht="20.1" customHeight="1" spans="1:4">
      <c r="A44" s="188" t="s">
        <v>1483</v>
      </c>
      <c r="B44" s="218"/>
      <c r="C44" s="220"/>
      <c r="D44" s="218"/>
    </row>
    <row r="45" ht="20.1" customHeight="1" spans="1:4">
      <c r="A45" s="188" t="s">
        <v>1484</v>
      </c>
      <c r="B45" s="218"/>
      <c r="C45" s="220"/>
      <c r="D45" s="218"/>
    </row>
    <row r="46" ht="45.75" customHeight="1" spans="1:5">
      <c r="A46" s="221" t="s">
        <v>1485</v>
      </c>
      <c r="B46" s="222"/>
      <c r="C46" s="221"/>
      <c r="D46" s="223"/>
      <c r="E46" s="227"/>
    </row>
    <row r="47" ht="19.5" customHeight="1" spans="3:4">
      <c r="C47" s="224"/>
      <c r="D47" s="225"/>
    </row>
    <row r="48" ht="20.1" customHeight="1"/>
    <row r="49" ht="20.1" customHeight="1"/>
    <row r="50" ht="20.1" customHeight="1" spans="1:2">
      <c r="A50" s="204"/>
      <c r="B50" s="207"/>
    </row>
    <row r="51" ht="20.1" customHeight="1" spans="1:2">
      <c r="A51" s="204"/>
      <c r="B51" s="207"/>
    </row>
    <row r="52" ht="20.1" customHeight="1" spans="1:2">
      <c r="A52" s="204"/>
      <c r="B52" s="207"/>
    </row>
    <row r="53" ht="20.1" customHeight="1" spans="1:2">
      <c r="A53" s="204"/>
      <c r="B53" s="207"/>
    </row>
    <row r="54" ht="20.1" customHeight="1" spans="1:2">
      <c r="A54" s="204"/>
      <c r="B54" s="207"/>
    </row>
    <row r="55" ht="20.1" customHeight="1" spans="1:2">
      <c r="A55" s="204"/>
      <c r="B55" s="207"/>
    </row>
    <row r="56" ht="20.1" customHeight="1" spans="1:2">
      <c r="A56" s="204"/>
      <c r="B56" s="207"/>
    </row>
    <row r="57" ht="20.1" customHeight="1" spans="1:2">
      <c r="A57" s="204"/>
      <c r="B57" s="207"/>
    </row>
    <row r="58" ht="20.1" customHeight="1" spans="1:2">
      <c r="A58" s="204"/>
      <c r="B58" s="207"/>
    </row>
    <row r="59" ht="20.1" customHeight="1" spans="1:2">
      <c r="A59" s="204"/>
      <c r="B59" s="207"/>
    </row>
    <row r="60" ht="20.1" customHeight="1" spans="1:2">
      <c r="A60" s="204"/>
      <c r="B60" s="207"/>
    </row>
    <row r="61" ht="20.1" customHeight="1" spans="1:2">
      <c r="A61" s="204"/>
      <c r="B61" s="207"/>
    </row>
    <row r="62" ht="20.1" customHeight="1" spans="1:2">
      <c r="A62" s="204"/>
      <c r="B62" s="207"/>
    </row>
    <row r="63" ht="20.1" customHeight="1" spans="1:2">
      <c r="A63" s="204"/>
      <c r="B63" s="207"/>
    </row>
    <row r="64" ht="20.1" customHeight="1" spans="1:2">
      <c r="A64" s="204"/>
      <c r="B64" s="207"/>
    </row>
    <row r="65" ht="20.1" customHeight="1" spans="1:2">
      <c r="A65" s="204"/>
      <c r="B65" s="207"/>
    </row>
    <row r="66" ht="20.1" customHeight="1" spans="1:2">
      <c r="A66" s="204"/>
      <c r="B66" s="207"/>
    </row>
    <row r="67" ht="20.1" customHeight="1" spans="1:2">
      <c r="A67" s="204"/>
      <c r="B67" s="207"/>
    </row>
    <row r="68" ht="20.1" customHeight="1" spans="1:2">
      <c r="A68" s="204"/>
      <c r="B68" s="207"/>
    </row>
    <row r="69" ht="20.1" customHeight="1" spans="1:2">
      <c r="A69" s="204"/>
      <c r="B69" s="207"/>
    </row>
    <row r="70" ht="20.1" customHeight="1" spans="1:2">
      <c r="A70" s="204"/>
      <c r="B70" s="207"/>
    </row>
    <row r="71" ht="20.1" customHeight="1" spans="1:2">
      <c r="A71" s="204"/>
      <c r="B71" s="207"/>
    </row>
    <row r="72" ht="20.1" customHeight="1" spans="1:2">
      <c r="A72" s="204"/>
      <c r="B72" s="207"/>
    </row>
    <row r="73" ht="20.1" customHeight="1" spans="1:2">
      <c r="A73" s="204"/>
      <c r="B73" s="207"/>
    </row>
    <row r="74" ht="20.1" customHeight="1" spans="1:2">
      <c r="A74" s="204"/>
      <c r="B74" s="207"/>
    </row>
    <row r="75" ht="20.1" customHeight="1" spans="1:2">
      <c r="A75" s="204"/>
      <c r="B75" s="207"/>
    </row>
    <row r="76" ht="20.1" customHeight="1" spans="1:2">
      <c r="A76" s="204"/>
      <c r="B76" s="207"/>
    </row>
    <row r="77" ht="20.1" customHeight="1" spans="1:2">
      <c r="A77" s="204"/>
      <c r="B77" s="207"/>
    </row>
    <row r="78" ht="20.1" customHeight="1" spans="1:2">
      <c r="A78" s="204"/>
      <c r="B78" s="207"/>
    </row>
    <row r="79" ht="20.1" customHeight="1" spans="1:2">
      <c r="A79" s="204"/>
      <c r="B79" s="207"/>
    </row>
    <row r="80" ht="20.1" customHeight="1" spans="1:2">
      <c r="A80" s="204"/>
      <c r="B80" s="207"/>
    </row>
    <row r="81" ht="20.1" customHeight="1" spans="1:2">
      <c r="A81" s="204"/>
      <c r="B81" s="207"/>
    </row>
    <row r="82" ht="20.1" customHeight="1" spans="1:2">
      <c r="A82" s="204"/>
      <c r="B82" s="207"/>
    </row>
    <row r="83" ht="20.1" customHeight="1" spans="1:2">
      <c r="A83" s="204"/>
      <c r="B83" s="207"/>
    </row>
    <row r="84" ht="20.1" customHeight="1" spans="1:2">
      <c r="A84" s="204"/>
      <c r="B84" s="207"/>
    </row>
    <row r="85" ht="20.1" customHeight="1" spans="1:2">
      <c r="A85" s="204"/>
      <c r="B85" s="207"/>
    </row>
    <row r="86" ht="20.1" customHeight="1" spans="1:2">
      <c r="A86" s="204"/>
      <c r="B86" s="207"/>
    </row>
    <row r="87" ht="20.1" customHeight="1" spans="1:2">
      <c r="A87" s="204"/>
      <c r="B87" s="207"/>
    </row>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sheetData>
  <mergeCells count="4">
    <mergeCell ref="A1:D1"/>
    <mergeCell ref="A2:D2"/>
    <mergeCell ref="A3:B3"/>
    <mergeCell ref="A46:D46"/>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3"/>
  <sheetViews>
    <sheetView zoomScale="130" zoomScaleNormal="130" topLeftCell="A25" workbookViewId="0">
      <selection activeCell="A38" sqref="A38"/>
    </sheetView>
  </sheetViews>
  <sheetFormatPr defaultColWidth="9" defaultRowHeight="14.25" outlineLevelCol="1"/>
  <cols>
    <col min="1" max="1" width="50.625" style="197" customWidth="1"/>
    <col min="2" max="2" width="38.25" style="197" customWidth="1"/>
    <col min="3" max="16384" width="9" style="197"/>
  </cols>
  <sheetData>
    <row r="1" ht="18" spans="1:2">
      <c r="A1" s="4" t="s">
        <v>1486</v>
      </c>
      <c r="B1" s="4"/>
    </row>
    <row r="2" ht="25.5" customHeight="1" spans="1:2">
      <c r="A2" s="119" t="s">
        <v>1487</v>
      </c>
      <c r="B2" s="119"/>
    </row>
    <row r="3" ht="6.75" customHeight="1" spans="1:2">
      <c r="A3" s="181"/>
      <c r="B3" s="181"/>
    </row>
    <row r="4" ht="20.1" customHeight="1" spans="1:2">
      <c r="A4" s="182"/>
      <c r="B4" s="183" t="s">
        <v>2</v>
      </c>
    </row>
    <row r="5" ht="37.5" customHeight="1" spans="1:2">
      <c r="A5" s="184" t="s">
        <v>67</v>
      </c>
      <c r="B5" s="185" t="s">
        <v>61</v>
      </c>
    </row>
    <row r="6" ht="25.5" customHeight="1" spans="1:2">
      <c r="A6" s="184"/>
      <c r="B6" s="185"/>
    </row>
    <row r="7" s="196" customFormat="1" ht="20.1" customHeight="1" spans="1:2">
      <c r="A7" s="198" t="s">
        <v>681</v>
      </c>
      <c r="B7" s="199"/>
    </row>
    <row r="8" s="196" customFormat="1" ht="15.75" customHeight="1" spans="1:2">
      <c r="A8" s="200" t="s">
        <v>1488</v>
      </c>
      <c r="B8" s="201"/>
    </row>
    <row r="9" s="196" customFormat="1" ht="15.75" customHeight="1" spans="1:2">
      <c r="A9" s="200" t="s">
        <v>1489</v>
      </c>
      <c r="B9" s="201"/>
    </row>
    <row r="10" s="196" customFormat="1" ht="15.75" customHeight="1" spans="1:2">
      <c r="A10" s="200" t="s">
        <v>1490</v>
      </c>
      <c r="B10" s="201"/>
    </row>
    <row r="11" ht="15.75" customHeight="1" spans="1:2">
      <c r="A11" s="200" t="s">
        <v>1491</v>
      </c>
      <c r="B11" s="201"/>
    </row>
    <row r="12" ht="15.75" customHeight="1" spans="1:2">
      <c r="A12" s="200" t="s">
        <v>1492</v>
      </c>
      <c r="B12" s="201"/>
    </row>
    <row r="13" ht="15.75" customHeight="1" spans="1:2">
      <c r="A13" s="200" t="s">
        <v>1493</v>
      </c>
      <c r="B13" s="201"/>
    </row>
    <row r="14" ht="15.75" customHeight="1" spans="1:2">
      <c r="A14" s="200" t="s">
        <v>1494</v>
      </c>
      <c r="B14" s="201"/>
    </row>
    <row r="15" ht="15.75" customHeight="1" spans="1:2">
      <c r="A15" s="200" t="s">
        <v>1495</v>
      </c>
      <c r="B15" s="201"/>
    </row>
    <row r="16" ht="15.75" customHeight="1" spans="1:2">
      <c r="A16" s="200" t="s">
        <v>1496</v>
      </c>
      <c r="B16" s="201"/>
    </row>
    <row r="17" ht="15.75" customHeight="1" spans="1:2">
      <c r="A17" s="200" t="s">
        <v>1497</v>
      </c>
      <c r="B17" s="201"/>
    </row>
    <row r="18" ht="15.75" customHeight="1" spans="1:2">
      <c r="A18" s="200" t="s">
        <v>1498</v>
      </c>
      <c r="B18" s="201"/>
    </row>
    <row r="19" ht="15.75" customHeight="1" spans="1:2">
      <c r="A19" s="200" t="s">
        <v>1499</v>
      </c>
      <c r="B19" s="201"/>
    </row>
    <row r="20" ht="15.75" customHeight="1" spans="1:2">
      <c r="A20" s="200" t="s">
        <v>1500</v>
      </c>
      <c r="B20" s="201"/>
    </row>
    <row r="21" ht="15.75" customHeight="1" spans="1:2">
      <c r="A21" s="200" t="s">
        <v>1501</v>
      </c>
      <c r="B21" s="201"/>
    </row>
    <row r="22" ht="15.75" customHeight="1" spans="1:2">
      <c r="A22" s="200" t="s">
        <v>1502</v>
      </c>
      <c r="B22" s="201"/>
    </row>
    <row r="23" ht="15.75" customHeight="1" spans="1:2">
      <c r="A23" s="200" t="s">
        <v>1503</v>
      </c>
      <c r="B23" s="201"/>
    </row>
    <row r="24" ht="15.75" customHeight="1" spans="1:2">
      <c r="A24" s="200" t="s">
        <v>1504</v>
      </c>
      <c r="B24" s="201"/>
    </row>
    <row r="25" ht="15.75" customHeight="1" spans="1:2">
      <c r="A25" s="200" t="s">
        <v>1505</v>
      </c>
      <c r="B25" s="201"/>
    </row>
    <row r="26" ht="15.75" customHeight="1" spans="1:2">
      <c r="A26" s="200" t="s">
        <v>1506</v>
      </c>
      <c r="B26" s="201"/>
    </row>
    <row r="27" ht="15.75" customHeight="1" spans="1:2">
      <c r="A27" s="200" t="s">
        <v>1507</v>
      </c>
      <c r="B27" s="201"/>
    </row>
    <row r="28" ht="15.75" customHeight="1" spans="1:2">
      <c r="A28" s="200" t="s">
        <v>1508</v>
      </c>
      <c r="B28" s="201"/>
    </row>
    <row r="29" ht="15.75" customHeight="1" spans="1:2">
      <c r="A29" s="200" t="s">
        <v>1509</v>
      </c>
      <c r="B29" s="201"/>
    </row>
    <row r="30" ht="15.75" customHeight="1" spans="1:2">
      <c r="A30" s="200" t="s">
        <v>1510</v>
      </c>
      <c r="B30" s="201"/>
    </row>
    <row r="31" ht="15.75" customHeight="1" spans="1:2">
      <c r="A31" s="202" t="s">
        <v>1511</v>
      </c>
      <c r="B31" s="201"/>
    </row>
    <row r="32" ht="36.75" customHeight="1" spans="1:2">
      <c r="A32" s="203" t="s">
        <v>1512</v>
      </c>
      <c r="B32" s="203"/>
    </row>
    <row r="33" spans="1:1">
      <c r="A33" s="197" t="s">
        <v>682</v>
      </c>
    </row>
  </sheetData>
  <mergeCells count="5">
    <mergeCell ref="A2:B2"/>
    <mergeCell ref="A3:B3"/>
    <mergeCell ref="A32:B32"/>
    <mergeCell ref="A5:A6"/>
    <mergeCell ref="B5:B6"/>
  </mergeCells>
  <printOptions horizontalCentered="1"/>
  <pageMargins left="0.236220472440945" right="0.236220472440945" top="0.47" bottom="0" header="0.118110236220472" footer="0.0393700787401575"/>
  <pageSetup paperSize="9"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86"/>
  <sheetViews>
    <sheetView showZeros="0" zoomScale="115" zoomScaleNormal="115" workbookViewId="0">
      <selection activeCell="A13" sqref="A13:B13"/>
    </sheetView>
  </sheetViews>
  <sheetFormatPr defaultColWidth="10" defaultRowHeight="14.25" outlineLevelCol="1"/>
  <cols>
    <col min="1" max="1" width="58.375" style="180" customWidth="1"/>
    <col min="2" max="2" width="27.875" style="180" customWidth="1"/>
    <col min="3" max="3" width="15.25" style="180" customWidth="1"/>
    <col min="4" max="16384" width="10" style="180"/>
  </cols>
  <sheetData>
    <row r="1" ht="18" spans="1:2">
      <c r="A1" s="4" t="s">
        <v>1513</v>
      </c>
      <c r="B1" s="4"/>
    </row>
    <row r="2" ht="24" spans="1:2">
      <c r="A2" s="119" t="s">
        <v>1487</v>
      </c>
      <c r="B2" s="119"/>
    </row>
    <row r="3" spans="1:2">
      <c r="A3" s="181" t="s">
        <v>684</v>
      </c>
      <c r="B3" s="181"/>
    </row>
    <row r="4" ht="20.25" customHeight="1" spans="1:2">
      <c r="A4" s="182"/>
      <c r="B4" s="183" t="s">
        <v>2</v>
      </c>
    </row>
    <row r="5" ht="24" customHeight="1" spans="1:2">
      <c r="A5" s="184" t="s">
        <v>67</v>
      </c>
      <c r="B5" s="185" t="s">
        <v>1356</v>
      </c>
    </row>
    <row r="6" ht="24" customHeight="1" spans="1:2">
      <c r="A6" s="186" t="s">
        <v>681</v>
      </c>
      <c r="B6" s="187"/>
    </row>
    <row r="7" s="179" customFormat="1" ht="20.1" customHeight="1" spans="1:2">
      <c r="A7" s="188" t="s">
        <v>622</v>
      </c>
      <c r="B7" s="189"/>
    </row>
    <row r="8" s="179" customFormat="1" ht="20.1" customHeight="1" spans="1:2">
      <c r="A8" s="190" t="s">
        <v>1444</v>
      </c>
      <c r="B8" s="191"/>
    </row>
    <row r="9" s="179" customFormat="1" ht="20.1" customHeight="1" spans="1:2">
      <c r="A9" s="192" t="s">
        <v>1446</v>
      </c>
      <c r="B9" s="191"/>
    </row>
    <row r="10" s="179" customFormat="1" ht="20.1" customHeight="1" spans="1:2">
      <c r="A10" s="192" t="s">
        <v>1448</v>
      </c>
      <c r="B10" s="191"/>
    </row>
    <row r="11" s="179" customFormat="1" ht="20.1" customHeight="1" spans="1:2">
      <c r="A11" s="192" t="s">
        <v>1450</v>
      </c>
      <c r="B11" s="191"/>
    </row>
    <row r="12" s="179" customFormat="1" ht="20.1" customHeight="1" spans="1:2">
      <c r="A12" s="193" t="s">
        <v>655</v>
      </c>
      <c r="B12" s="194"/>
    </row>
    <row r="13" ht="20.1" customHeight="1" spans="1:2">
      <c r="A13" s="195" t="s">
        <v>1514</v>
      </c>
      <c r="B13" s="195"/>
    </row>
    <row r="14" ht="20.1" customHeight="1" spans="1:1">
      <c r="A14" s="180" t="s">
        <v>682</v>
      </c>
    </row>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51.75" customHeight="1"/>
    <row r="75" ht="21.6" customHeight="1"/>
    <row r="76" ht="21.6" customHeight="1"/>
    <row r="77" ht="21.6" customHeight="1"/>
    <row r="78" ht="21.6" customHeight="1"/>
    <row r="80" ht="20.1" customHeight="1"/>
    <row r="81" ht="20.1" customHeight="1"/>
    <row r="82" ht="51.75" customHeight="1"/>
    <row r="83" ht="21.6" customHeight="1"/>
    <row r="84" ht="21.6" customHeight="1"/>
    <row r="85" ht="21.6" customHeight="1"/>
    <row r="86" ht="21.6" customHeight="1"/>
  </sheetData>
  <mergeCells count="4">
    <mergeCell ref="A1:B1"/>
    <mergeCell ref="A2:B2"/>
    <mergeCell ref="A3:B3"/>
    <mergeCell ref="A13:B1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8"/>
  <sheetViews>
    <sheetView showZeros="0" zoomScale="115" zoomScaleNormal="115" topLeftCell="A7" workbookViewId="0">
      <selection activeCell="B30" sqref="B30"/>
    </sheetView>
  </sheetViews>
  <sheetFormatPr defaultColWidth="9" defaultRowHeight="20.1" customHeight="1" outlineLevelCol="3"/>
  <cols>
    <col min="1" max="1" width="37.875" style="113" customWidth="1"/>
    <col min="2" max="2" width="14.625" style="155" customWidth="1"/>
    <col min="3" max="3" width="32.5" style="115" customWidth="1"/>
    <col min="4" max="4" width="13.5" style="156" customWidth="1"/>
    <col min="5" max="16384" width="9" style="117"/>
  </cols>
  <sheetData>
    <row r="1" customHeight="1" spans="1:4">
      <c r="A1" s="4" t="s">
        <v>1515</v>
      </c>
      <c r="B1" s="157"/>
      <c r="C1" s="4"/>
      <c r="D1" s="157"/>
    </row>
    <row r="2" ht="21" customHeight="1" spans="1:4">
      <c r="A2" s="119" t="s">
        <v>1516</v>
      </c>
      <c r="B2" s="158"/>
      <c r="C2" s="119"/>
      <c r="D2" s="158"/>
    </row>
    <row r="3" ht="12" customHeight="1" spans="1:4">
      <c r="A3" s="120"/>
      <c r="B3" s="159"/>
      <c r="C3" s="120"/>
      <c r="D3" s="160" t="s">
        <v>2</v>
      </c>
    </row>
    <row r="4" ht="24" customHeight="1" spans="1:4">
      <c r="A4" s="123" t="s">
        <v>618</v>
      </c>
      <c r="B4" s="161" t="s">
        <v>61</v>
      </c>
      <c r="C4" s="123" t="s">
        <v>147</v>
      </c>
      <c r="D4" s="161" t="s">
        <v>61</v>
      </c>
    </row>
    <row r="5" ht="24" customHeight="1" spans="1:4">
      <c r="A5" s="162" t="s">
        <v>68</v>
      </c>
      <c r="B5" s="163">
        <f>SUM(B6,B19)</f>
        <v>231.93</v>
      </c>
      <c r="C5" s="162" t="s">
        <v>68</v>
      </c>
      <c r="D5" s="163">
        <f>SUM(D6,D19)</f>
        <v>231.93</v>
      </c>
    </row>
    <row r="6" ht="24" customHeight="1" spans="1:4">
      <c r="A6" s="106" t="s">
        <v>69</v>
      </c>
      <c r="B6" s="163">
        <f>SUM(B7:B17)</f>
        <v>0</v>
      </c>
      <c r="C6" s="164" t="s">
        <v>70</v>
      </c>
      <c r="D6" s="163">
        <f>SUM(D7:D13)</f>
        <v>231.93</v>
      </c>
    </row>
    <row r="7" customHeight="1" spans="1:4">
      <c r="A7" s="94" t="s">
        <v>739</v>
      </c>
      <c r="B7" s="165"/>
      <c r="C7" s="94" t="s">
        <v>1517</v>
      </c>
      <c r="D7" s="165"/>
    </row>
    <row r="8" customHeight="1" spans="1:4">
      <c r="A8" s="94" t="s">
        <v>1518</v>
      </c>
      <c r="B8" s="165"/>
      <c r="C8" s="94" t="s">
        <v>1519</v>
      </c>
      <c r="D8" s="165">
        <v>231.93</v>
      </c>
    </row>
    <row r="9" customHeight="1" spans="1:4">
      <c r="A9" s="94" t="s">
        <v>1520</v>
      </c>
      <c r="B9" s="165"/>
      <c r="C9" s="94" t="s">
        <v>1521</v>
      </c>
      <c r="D9" s="165"/>
    </row>
    <row r="10" customHeight="1" spans="1:4">
      <c r="A10" s="94" t="s">
        <v>1522</v>
      </c>
      <c r="B10" s="165"/>
      <c r="C10" s="94" t="s">
        <v>1523</v>
      </c>
      <c r="D10" s="165"/>
    </row>
    <row r="11" customHeight="1" spans="1:4">
      <c r="A11" s="94" t="s">
        <v>1524</v>
      </c>
      <c r="B11" s="165"/>
      <c r="C11" s="94" t="s">
        <v>1525</v>
      </c>
      <c r="D11" s="165"/>
    </row>
    <row r="12" customHeight="1" spans="1:4">
      <c r="A12" s="94" t="s">
        <v>1526</v>
      </c>
      <c r="B12" s="165"/>
      <c r="C12" s="94" t="s">
        <v>1527</v>
      </c>
      <c r="D12" s="165"/>
    </row>
    <row r="13" customHeight="1" spans="1:4">
      <c r="A13" s="94" t="s">
        <v>1528</v>
      </c>
      <c r="B13" s="165"/>
      <c r="C13" s="94" t="s">
        <v>1529</v>
      </c>
      <c r="D13" s="165"/>
    </row>
    <row r="14" customHeight="1" spans="1:4">
      <c r="A14" s="94" t="s">
        <v>1530</v>
      </c>
      <c r="B14" s="165"/>
      <c r="C14" s="94"/>
      <c r="D14" s="165"/>
    </row>
    <row r="15" customHeight="1" spans="1:4">
      <c r="A15" s="94" t="s">
        <v>1531</v>
      </c>
      <c r="B15" s="165"/>
      <c r="C15" s="94"/>
      <c r="D15" s="165"/>
    </row>
    <row r="16" customHeight="1" spans="1:4">
      <c r="A16" s="166" t="s">
        <v>1532</v>
      </c>
      <c r="B16" s="165"/>
      <c r="C16" s="94"/>
      <c r="D16" s="165"/>
    </row>
    <row r="17" customHeight="1" spans="1:4">
      <c r="A17" s="94" t="s">
        <v>1533</v>
      </c>
      <c r="B17" s="167"/>
      <c r="C17" s="138"/>
      <c r="D17" s="168"/>
    </row>
    <row r="18" customHeight="1" spans="1:4">
      <c r="A18" s="94"/>
      <c r="B18" s="167"/>
      <c r="C18" s="138"/>
      <c r="D18" s="168"/>
    </row>
    <row r="19" customHeight="1" spans="1:4">
      <c r="A19" s="106" t="s">
        <v>119</v>
      </c>
      <c r="B19" s="163">
        <f>SUM(B20,B21,B24)</f>
        <v>231.93</v>
      </c>
      <c r="C19" s="106" t="s">
        <v>120</v>
      </c>
      <c r="D19" s="163">
        <f>SUM(D20,D21,D22,D23,D26)</f>
        <v>0</v>
      </c>
    </row>
    <row r="20" customHeight="1" spans="1:4">
      <c r="A20" s="94" t="s">
        <v>121</v>
      </c>
      <c r="B20" s="169"/>
      <c r="C20" s="94" t="s">
        <v>762</v>
      </c>
      <c r="D20" s="169">
        <v>0</v>
      </c>
    </row>
    <row r="21" customHeight="1" spans="1:4">
      <c r="A21" s="170" t="s">
        <v>1534</v>
      </c>
      <c r="B21" s="169"/>
      <c r="C21" s="94" t="s">
        <v>763</v>
      </c>
      <c r="D21" s="169"/>
    </row>
    <row r="22" customHeight="1" spans="1:4">
      <c r="A22" s="171" t="s">
        <v>1535</v>
      </c>
      <c r="B22" s="169"/>
      <c r="C22" s="94" t="s">
        <v>765</v>
      </c>
      <c r="D22" s="169"/>
    </row>
    <row r="23" customHeight="1" spans="1:4">
      <c r="A23" s="172" t="s">
        <v>133</v>
      </c>
      <c r="B23" s="173"/>
      <c r="C23" s="130" t="s">
        <v>1536</v>
      </c>
      <c r="D23" s="169"/>
    </row>
    <row r="24" customHeight="1" spans="1:4">
      <c r="A24" s="172" t="s">
        <v>1537</v>
      </c>
      <c r="B24" s="173">
        <v>231.93</v>
      </c>
      <c r="C24" s="174" t="s">
        <v>136</v>
      </c>
      <c r="D24" s="173"/>
    </row>
    <row r="25" customHeight="1" spans="1:4">
      <c r="A25" s="172"/>
      <c r="B25" s="173"/>
      <c r="C25" s="172" t="s">
        <v>138</v>
      </c>
      <c r="D25" s="173"/>
    </row>
    <row r="26" customHeight="1" spans="1:4">
      <c r="A26" s="172" t="s">
        <v>100</v>
      </c>
      <c r="B26" s="173"/>
      <c r="C26" s="172" t="s">
        <v>1538</v>
      </c>
      <c r="D26" s="173"/>
    </row>
    <row r="27" ht="35.1" customHeight="1" spans="1:4">
      <c r="A27" s="139" t="s">
        <v>1539</v>
      </c>
      <c r="B27" s="175"/>
      <c r="C27" s="139"/>
      <c r="D27" s="175"/>
    </row>
    <row r="28" customHeight="1" spans="1:3">
      <c r="A28" s="176"/>
      <c r="B28" s="177"/>
      <c r="C28" s="178"/>
    </row>
  </sheetData>
  <mergeCells count="5">
    <mergeCell ref="A1:B1"/>
    <mergeCell ref="C1:D1"/>
    <mergeCell ref="A2:D2"/>
    <mergeCell ref="A3:C3"/>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0" workbookViewId="0">
      <selection activeCell="A2" sqref="A2:D35"/>
    </sheetView>
  </sheetViews>
  <sheetFormatPr defaultColWidth="9" defaultRowHeight="14.25" outlineLevelCol="3"/>
  <cols>
    <col min="1" max="4" width="22" customWidth="1"/>
    <col min="5" max="5" width="28.875" customWidth="1"/>
  </cols>
  <sheetData>
    <row r="1" ht="75.75" customHeight="1" spans="1:4">
      <c r="A1" s="45" t="s">
        <v>1540</v>
      </c>
      <c r="B1" s="45"/>
      <c r="C1" s="45"/>
      <c r="D1" s="45"/>
    </row>
    <row r="2" ht="13.5" customHeight="1" spans="1:4">
      <c r="A2" s="153" t="s">
        <v>1541</v>
      </c>
      <c r="B2" s="154"/>
      <c r="C2" s="154"/>
      <c r="D2" s="154"/>
    </row>
    <row r="3" ht="13.5" customHeight="1" spans="1:4">
      <c r="A3" s="154"/>
      <c r="B3" s="154"/>
      <c r="C3" s="154"/>
      <c r="D3" s="154"/>
    </row>
    <row r="4" ht="13.5" customHeight="1" spans="1:4">
      <c r="A4" s="154"/>
      <c r="B4" s="154"/>
      <c r="C4" s="154"/>
      <c r="D4" s="154"/>
    </row>
    <row r="5" ht="13.5" customHeight="1" spans="1:4">
      <c r="A5" s="154"/>
      <c r="B5" s="154"/>
      <c r="C5" s="154"/>
      <c r="D5" s="154"/>
    </row>
    <row r="6" ht="13.5" customHeight="1" spans="1:4">
      <c r="A6" s="154"/>
      <c r="B6" s="154"/>
      <c r="C6" s="154"/>
      <c r="D6" s="154"/>
    </row>
    <row r="7" ht="13.5" customHeight="1" spans="1:4">
      <c r="A7" s="154"/>
      <c r="B7" s="154"/>
      <c r="C7" s="154"/>
      <c r="D7" s="154"/>
    </row>
    <row r="8" ht="13.5" customHeight="1" spans="1:4">
      <c r="A8" s="154"/>
      <c r="B8" s="154"/>
      <c r="C8" s="154"/>
      <c r="D8" s="154"/>
    </row>
    <row r="9" ht="13.5" customHeight="1" spans="1:4">
      <c r="A9" s="154"/>
      <c r="B9" s="154"/>
      <c r="C9" s="154"/>
      <c r="D9" s="154"/>
    </row>
    <row r="10" ht="13.5" customHeight="1" spans="1:4">
      <c r="A10" s="154"/>
      <c r="B10" s="154"/>
      <c r="C10" s="154"/>
      <c r="D10" s="154"/>
    </row>
    <row r="11" ht="13.5" customHeight="1" spans="1:4">
      <c r="A11" s="154"/>
      <c r="B11" s="154"/>
      <c r="C11" s="154"/>
      <c r="D11" s="154"/>
    </row>
    <row r="12" ht="13.5" customHeight="1" spans="1:4">
      <c r="A12" s="154"/>
      <c r="B12" s="154"/>
      <c r="C12" s="154"/>
      <c r="D12" s="154"/>
    </row>
    <row r="13" ht="13.5" customHeight="1" spans="1:4">
      <c r="A13" s="154"/>
      <c r="B13" s="154"/>
      <c r="C13" s="154"/>
      <c r="D13" s="154"/>
    </row>
    <row r="14" ht="13.5" customHeight="1" spans="1:4">
      <c r="A14" s="154"/>
      <c r="B14" s="154"/>
      <c r="C14" s="154"/>
      <c r="D14" s="154"/>
    </row>
    <row r="15" ht="13.5" customHeight="1" spans="1:4">
      <c r="A15" s="154"/>
      <c r="B15" s="154"/>
      <c r="C15" s="154"/>
      <c r="D15" s="154"/>
    </row>
    <row r="16" ht="13.5" customHeight="1" spans="1:4">
      <c r="A16" s="154"/>
      <c r="B16" s="154"/>
      <c r="C16" s="154"/>
      <c r="D16" s="154"/>
    </row>
    <row r="17" ht="13.5" customHeight="1" spans="1:4">
      <c r="A17" s="154"/>
      <c r="B17" s="154"/>
      <c r="C17" s="154"/>
      <c r="D17" s="154"/>
    </row>
    <row r="18" ht="13.5" customHeight="1" spans="1:4">
      <c r="A18" s="154"/>
      <c r="B18" s="154"/>
      <c r="C18" s="154"/>
      <c r="D18" s="154"/>
    </row>
    <row r="19" ht="13.5" customHeight="1" spans="1:4">
      <c r="A19" s="154"/>
      <c r="B19" s="154"/>
      <c r="C19" s="154"/>
      <c r="D19" s="154"/>
    </row>
    <row r="20" ht="13.5" customHeight="1" spans="1:4">
      <c r="A20" s="154"/>
      <c r="B20" s="154"/>
      <c r="C20" s="154"/>
      <c r="D20" s="154"/>
    </row>
    <row r="21" ht="13.5" customHeight="1" spans="1:4">
      <c r="A21" s="154"/>
      <c r="B21" s="154"/>
      <c r="C21" s="154"/>
      <c r="D21" s="154"/>
    </row>
    <row r="22" ht="13.5" customHeight="1" spans="1:4">
      <c r="A22" s="154"/>
      <c r="B22" s="154"/>
      <c r="C22" s="154"/>
      <c r="D22" s="154"/>
    </row>
    <row r="23" ht="13.5" customHeight="1" spans="1:4">
      <c r="A23" s="154"/>
      <c r="B23" s="154"/>
      <c r="C23" s="154"/>
      <c r="D23" s="154"/>
    </row>
    <row r="24" ht="13.5" customHeight="1" spans="1:4">
      <c r="A24" s="154"/>
      <c r="B24" s="154"/>
      <c r="C24" s="154"/>
      <c r="D24" s="154"/>
    </row>
    <row r="25" ht="13.5" customHeight="1" spans="1:4">
      <c r="A25" s="154"/>
      <c r="B25" s="154"/>
      <c r="C25" s="154"/>
      <c r="D25" s="154"/>
    </row>
    <row r="26" ht="13.5" customHeight="1" spans="1:4">
      <c r="A26" s="154"/>
      <c r="B26" s="154"/>
      <c r="C26" s="154"/>
      <c r="D26" s="154"/>
    </row>
    <row r="27" ht="66.75" customHeight="1" spans="1:4">
      <c r="A27" s="154"/>
      <c r="B27" s="154"/>
      <c r="C27" s="154"/>
      <c r="D27" s="154"/>
    </row>
    <row r="28" hidden="1" customHeight="1" spans="1:4">
      <c r="A28" s="154"/>
      <c r="B28" s="154"/>
      <c r="C28" s="154"/>
      <c r="D28" s="154"/>
    </row>
    <row r="29" hidden="1" customHeight="1" spans="1:4">
      <c r="A29" s="154"/>
      <c r="B29" s="154"/>
      <c r="C29" s="154"/>
      <c r="D29" s="154"/>
    </row>
    <row r="30" hidden="1" customHeight="1" spans="1:4">
      <c r="A30" s="154"/>
      <c r="B30" s="154"/>
      <c r="C30" s="154"/>
      <c r="D30" s="154"/>
    </row>
    <row r="31" hidden="1" customHeight="1" spans="1:4">
      <c r="A31" s="154"/>
      <c r="B31" s="154"/>
      <c r="C31" s="154"/>
      <c r="D31" s="154"/>
    </row>
    <row r="32" hidden="1" customHeight="1" spans="1:4">
      <c r="A32" s="154"/>
      <c r="B32" s="154"/>
      <c r="C32" s="154"/>
      <c r="D32" s="154"/>
    </row>
    <row r="33" hidden="1" customHeight="1" spans="1:4">
      <c r="A33" s="154"/>
      <c r="B33" s="154"/>
      <c r="C33" s="154"/>
      <c r="D33" s="154"/>
    </row>
    <row r="34" hidden="1" customHeight="1" spans="1:4">
      <c r="A34" s="154"/>
      <c r="B34" s="154"/>
      <c r="C34" s="154"/>
      <c r="D34" s="154"/>
    </row>
    <row r="35" ht="18.75" customHeight="1" spans="1:4">
      <c r="A35" s="154"/>
      <c r="B35" s="154"/>
      <c r="C35" s="154"/>
      <c r="D35" s="154"/>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47"/>
  <sheetViews>
    <sheetView topLeftCell="A25" workbookViewId="0">
      <selection activeCell="B20" sqref="B20"/>
    </sheetView>
  </sheetViews>
  <sheetFormatPr defaultColWidth="9" defaultRowHeight="20.1" customHeight="1" outlineLevelCol="1"/>
  <cols>
    <col min="1" max="1" width="70.75" style="142" customWidth="1"/>
    <col min="2" max="2" width="30.375" style="143" customWidth="1"/>
    <col min="3" max="16384" width="9" style="117"/>
  </cols>
  <sheetData>
    <row r="1" customHeight="1" spans="1:2">
      <c r="A1" s="4" t="s">
        <v>1542</v>
      </c>
      <c r="B1" s="4"/>
    </row>
    <row r="2" ht="35.25" customHeight="1" spans="1:2">
      <c r="A2" s="118" t="s">
        <v>1543</v>
      </c>
      <c r="B2" s="119"/>
    </row>
    <row r="3" customHeight="1" spans="1:2">
      <c r="A3" s="144"/>
      <c r="B3" s="145" t="s">
        <v>2</v>
      </c>
    </row>
    <row r="4" ht="24" customHeight="1" spans="1:2">
      <c r="A4" s="146" t="s">
        <v>147</v>
      </c>
      <c r="B4" s="147" t="s">
        <v>1356</v>
      </c>
    </row>
    <row r="5" ht="21.75" customHeight="1" spans="1:2">
      <c r="A5" s="148" t="s">
        <v>70</v>
      </c>
      <c r="B5" s="149">
        <f>B6+B10+B23+B30+B37+B40</f>
        <v>231.93</v>
      </c>
    </row>
    <row r="6" customHeight="1" spans="1:2">
      <c r="A6" s="150" t="s">
        <v>1517</v>
      </c>
      <c r="B6" s="151"/>
    </row>
    <row r="7" customHeight="1" spans="1:2">
      <c r="A7" s="150" t="s">
        <v>1544</v>
      </c>
      <c r="B7" s="151"/>
    </row>
    <row r="8" customHeight="1" spans="1:2">
      <c r="A8" s="150" t="s">
        <v>1545</v>
      </c>
      <c r="B8" s="151"/>
    </row>
    <row r="9" customHeight="1" spans="1:2">
      <c r="A9" s="150" t="s">
        <v>1546</v>
      </c>
      <c r="B9" s="151"/>
    </row>
    <row r="10" customHeight="1" spans="1:2">
      <c r="A10" s="150" t="s">
        <v>1519</v>
      </c>
      <c r="B10" s="151">
        <f>SUM(B11:B22)</f>
        <v>231.93</v>
      </c>
    </row>
    <row r="11" customHeight="1" spans="1:2">
      <c r="A11" s="150" t="s">
        <v>1547</v>
      </c>
      <c r="B11" s="151"/>
    </row>
    <row r="12" customHeight="1" spans="1:2">
      <c r="A12" s="150" t="s">
        <v>1548</v>
      </c>
      <c r="B12" s="151"/>
    </row>
    <row r="13" customHeight="1" spans="1:2">
      <c r="A13" s="150" t="s">
        <v>1549</v>
      </c>
      <c r="B13" s="151"/>
    </row>
    <row r="14" customHeight="1" spans="1:2">
      <c r="A14" s="150" t="s">
        <v>1550</v>
      </c>
      <c r="B14" s="151"/>
    </row>
    <row r="15" customHeight="1" spans="1:2">
      <c r="A15" s="150" t="s">
        <v>1551</v>
      </c>
      <c r="B15" s="151"/>
    </row>
    <row r="16" customHeight="1" spans="1:2">
      <c r="A16" s="150" t="s">
        <v>1552</v>
      </c>
      <c r="B16" s="151">
        <v>225.63</v>
      </c>
    </row>
    <row r="17" customHeight="1" spans="1:2">
      <c r="A17" s="150" t="s">
        <v>1213</v>
      </c>
      <c r="B17" s="151"/>
    </row>
    <row r="18" customHeight="1" spans="1:2">
      <c r="A18" s="150" t="s">
        <v>1553</v>
      </c>
      <c r="B18" s="151"/>
    </row>
    <row r="19" customHeight="1" spans="1:2">
      <c r="A19" s="150" t="s">
        <v>1214</v>
      </c>
      <c r="B19" s="151"/>
    </row>
    <row r="20" customHeight="1" spans="1:2">
      <c r="A20" s="150" t="s">
        <v>1554</v>
      </c>
      <c r="B20" s="151">
        <v>6.3</v>
      </c>
    </row>
    <row r="21" customHeight="1" spans="1:2">
      <c r="A21" s="150" t="s">
        <v>1555</v>
      </c>
      <c r="B21" s="151"/>
    </row>
    <row r="22" customHeight="1" spans="1:2">
      <c r="A22" s="150" t="s">
        <v>1556</v>
      </c>
      <c r="B22" s="151"/>
    </row>
    <row r="23" customHeight="1" spans="1:2">
      <c r="A23" s="150" t="s">
        <v>1521</v>
      </c>
      <c r="B23" s="151"/>
    </row>
    <row r="24" customHeight="1" spans="1:2">
      <c r="A24" s="150" t="s">
        <v>1557</v>
      </c>
      <c r="B24" s="151"/>
    </row>
    <row r="25" customHeight="1" spans="1:2">
      <c r="A25" s="150" t="s">
        <v>1546</v>
      </c>
      <c r="B25" s="151"/>
    </row>
    <row r="26" customHeight="1" spans="1:2">
      <c r="A26" s="150" t="s">
        <v>1558</v>
      </c>
      <c r="B26" s="151"/>
    </row>
    <row r="27" customHeight="1" spans="1:2">
      <c r="A27" s="150" t="s">
        <v>1559</v>
      </c>
      <c r="B27" s="151"/>
    </row>
    <row r="28" customHeight="1" spans="1:2">
      <c r="A28" s="150" t="s">
        <v>1560</v>
      </c>
      <c r="B28" s="151"/>
    </row>
    <row r="29" customHeight="1" spans="1:2">
      <c r="A29" s="150" t="s">
        <v>1561</v>
      </c>
      <c r="B29" s="151"/>
    </row>
    <row r="30" customHeight="1" spans="1:2">
      <c r="A30" s="150" t="s">
        <v>1562</v>
      </c>
      <c r="B30" s="151"/>
    </row>
    <row r="31" customHeight="1" spans="1:2">
      <c r="A31" s="150" t="s">
        <v>1563</v>
      </c>
      <c r="B31" s="151"/>
    </row>
    <row r="32" customHeight="1" spans="1:2">
      <c r="A32" s="150" t="s">
        <v>1564</v>
      </c>
      <c r="B32" s="151"/>
    </row>
    <row r="33" customHeight="1" spans="1:2">
      <c r="A33" s="150" t="s">
        <v>1565</v>
      </c>
      <c r="B33" s="151"/>
    </row>
    <row r="34" customHeight="1" spans="1:2">
      <c r="A34" s="150" t="s">
        <v>1566</v>
      </c>
      <c r="B34" s="151"/>
    </row>
    <row r="35" customHeight="1" spans="1:2">
      <c r="A35" s="150" t="s">
        <v>1567</v>
      </c>
      <c r="B35" s="151"/>
    </row>
    <row r="36" customHeight="1" spans="1:2">
      <c r="A36" s="150" t="s">
        <v>1568</v>
      </c>
      <c r="B36" s="151"/>
    </row>
    <row r="37" customHeight="1" spans="1:2">
      <c r="A37" s="150" t="s">
        <v>1569</v>
      </c>
      <c r="B37" s="151"/>
    </row>
    <row r="38" customHeight="1" spans="1:2">
      <c r="A38" s="150" t="s">
        <v>1570</v>
      </c>
      <c r="B38" s="151"/>
    </row>
    <row r="39" customHeight="1" spans="1:2">
      <c r="A39" s="150" t="s">
        <v>1571</v>
      </c>
      <c r="B39" s="151"/>
    </row>
    <row r="40" customHeight="1" spans="1:2">
      <c r="A40" s="150" t="s">
        <v>1572</v>
      </c>
      <c r="B40" s="151"/>
    </row>
    <row r="41" customHeight="1" spans="1:2">
      <c r="A41" s="150" t="s">
        <v>1573</v>
      </c>
      <c r="B41" s="151"/>
    </row>
    <row r="42" customHeight="1" spans="1:2">
      <c r="A42" s="150" t="s">
        <v>1574</v>
      </c>
      <c r="B42" s="151"/>
    </row>
    <row r="43" customHeight="1" spans="1:2">
      <c r="A43" s="150" t="s">
        <v>1575</v>
      </c>
      <c r="B43" s="151"/>
    </row>
    <row r="44" customHeight="1" spans="1:2">
      <c r="A44" s="150" t="s">
        <v>1576</v>
      </c>
      <c r="B44" s="151"/>
    </row>
    <row r="45" customHeight="1" spans="1:2">
      <c r="A45" s="150" t="s">
        <v>1577</v>
      </c>
      <c r="B45" s="151"/>
    </row>
    <row r="46" customHeight="1" spans="1:2">
      <c r="A46" s="150" t="s">
        <v>1578</v>
      </c>
      <c r="B46" s="151"/>
    </row>
    <row r="47" ht="35.1" customHeight="1" spans="1:2">
      <c r="A47" s="152" t="s">
        <v>1579</v>
      </c>
      <c r="B47" s="152"/>
    </row>
  </sheetData>
  <mergeCells count="3">
    <mergeCell ref="A1:B1"/>
    <mergeCell ref="A2:B2"/>
    <mergeCell ref="A47:B47"/>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topLeftCell="A13" workbookViewId="0">
      <selection activeCell="C19" sqref="C19"/>
    </sheetView>
  </sheetViews>
  <sheetFormatPr defaultColWidth="9" defaultRowHeight="20.1" customHeight="1" outlineLevelCol="4"/>
  <cols>
    <col min="1" max="1" width="39.25" style="113" customWidth="1"/>
    <col min="2" max="2" width="11.875" style="114" customWidth="1"/>
    <col min="3" max="3" width="40.125" style="115" customWidth="1"/>
    <col min="4" max="4" width="11.625" style="116" customWidth="1"/>
    <col min="5" max="5" width="13" style="117" customWidth="1"/>
    <col min="6" max="16384" width="9" style="117"/>
  </cols>
  <sheetData>
    <row r="1" customHeight="1" spans="1:4">
      <c r="A1" s="4" t="s">
        <v>1580</v>
      </c>
      <c r="B1" s="50"/>
      <c r="C1" s="4"/>
      <c r="D1" s="4"/>
    </row>
    <row r="2" ht="29.25" customHeight="1" spans="1:4">
      <c r="A2" s="118" t="s">
        <v>1581</v>
      </c>
      <c r="B2" s="82"/>
      <c r="C2" s="119"/>
      <c r="D2" s="119"/>
    </row>
    <row r="3" customHeight="1" spans="1:4">
      <c r="A3" s="120"/>
      <c r="B3" s="121"/>
      <c r="C3" s="120"/>
      <c r="D3" s="122" t="s">
        <v>2</v>
      </c>
    </row>
    <row r="4" ht="24" customHeight="1" spans="1:4">
      <c r="A4" s="123" t="s">
        <v>837</v>
      </c>
      <c r="B4" s="124" t="s">
        <v>61</v>
      </c>
      <c r="C4" s="123" t="s">
        <v>147</v>
      </c>
      <c r="D4" s="125" t="s">
        <v>61</v>
      </c>
    </row>
    <row r="5" ht="33.75" customHeight="1" spans="1:5">
      <c r="A5" s="126" t="s">
        <v>619</v>
      </c>
      <c r="B5" s="127">
        <f>SUM(B6:B15)</f>
        <v>0</v>
      </c>
      <c r="C5" s="128" t="s">
        <v>1442</v>
      </c>
      <c r="D5" s="129">
        <f>SUM(D6:D15)</f>
        <v>0</v>
      </c>
      <c r="E5" s="140"/>
    </row>
    <row r="6" ht="33.75" customHeight="1" spans="1:5">
      <c r="A6" s="130" t="s">
        <v>1582</v>
      </c>
      <c r="B6" s="131"/>
      <c r="C6" s="132" t="s">
        <v>839</v>
      </c>
      <c r="D6" s="133"/>
      <c r="E6" s="141"/>
    </row>
    <row r="7" ht="33.75" customHeight="1" spans="1:5">
      <c r="A7" s="130" t="s">
        <v>838</v>
      </c>
      <c r="B7" s="131"/>
      <c r="C7" s="134" t="s">
        <v>1583</v>
      </c>
      <c r="D7" s="135"/>
      <c r="E7" s="141"/>
    </row>
    <row r="8" ht="33.75" customHeight="1" spans="1:4">
      <c r="A8" s="130" t="s">
        <v>840</v>
      </c>
      <c r="B8" s="131"/>
      <c r="C8" s="134" t="s">
        <v>843</v>
      </c>
      <c r="D8" s="135"/>
    </row>
    <row r="9" ht="33.75" customHeight="1" spans="1:4">
      <c r="A9" s="130" t="s">
        <v>848</v>
      </c>
      <c r="B9" s="131"/>
      <c r="C9" s="134" t="s">
        <v>847</v>
      </c>
      <c r="D9" s="135"/>
    </row>
    <row r="10" ht="33.75" customHeight="1" spans="1:4">
      <c r="A10" s="130" t="s">
        <v>850</v>
      </c>
      <c r="B10" s="131"/>
      <c r="C10" s="134" t="s">
        <v>853</v>
      </c>
      <c r="D10" s="135"/>
    </row>
    <row r="11" ht="33.75" customHeight="1" spans="1:4">
      <c r="A11" s="130" t="s">
        <v>1584</v>
      </c>
      <c r="B11" s="131"/>
      <c r="C11" s="134" t="s">
        <v>855</v>
      </c>
      <c r="D11" s="133"/>
    </row>
    <row r="12" ht="33.75" customHeight="1" spans="1:4">
      <c r="A12" s="130" t="s">
        <v>1585</v>
      </c>
      <c r="B12" s="136"/>
      <c r="C12" s="134" t="s">
        <v>857</v>
      </c>
      <c r="D12" s="135"/>
    </row>
    <row r="13" ht="33.75" customHeight="1" spans="1:4">
      <c r="A13" s="130" t="s">
        <v>852</v>
      </c>
      <c r="B13" s="131"/>
      <c r="C13" s="134" t="s">
        <v>858</v>
      </c>
      <c r="D13" s="135"/>
    </row>
    <row r="14" ht="33.75" customHeight="1" spans="1:4">
      <c r="A14" s="130" t="s">
        <v>854</v>
      </c>
      <c r="B14" s="131"/>
      <c r="C14" s="134" t="s">
        <v>860</v>
      </c>
      <c r="D14" s="135"/>
    </row>
    <row r="15" ht="33.75" customHeight="1" spans="1:4">
      <c r="A15" s="137"/>
      <c r="B15" s="138"/>
      <c r="C15" s="134" t="s">
        <v>861</v>
      </c>
      <c r="D15" s="133"/>
    </row>
    <row r="16" ht="27" customHeight="1" spans="1:4">
      <c r="A16" s="139" t="s">
        <v>1586</v>
      </c>
      <c r="B16" s="108"/>
      <c r="C16" s="139"/>
      <c r="D16" s="139"/>
    </row>
    <row r="17" customHeight="1" spans="1:1">
      <c r="A17" s="113" t="s">
        <v>682</v>
      </c>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10" workbookViewId="0">
      <selection activeCell="C22" sqref="C22"/>
    </sheetView>
  </sheetViews>
  <sheetFormatPr defaultColWidth="12.75" defaultRowHeight="14.25" outlineLevelCol="5"/>
  <cols>
    <col min="1" max="1" width="29.625" style="65" customWidth="1"/>
    <col min="2" max="2" width="13.5" style="76" customWidth="1"/>
    <col min="3" max="3" width="35.5" style="77" customWidth="1"/>
    <col min="4" max="4" width="13.5" style="78" customWidth="1"/>
    <col min="5" max="5" width="9" style="65" customWidth="1"/>
    <col min="6" max="6" width="11.25" style="65" customWidth="1"/>
    <col min="7" max="250" width="9" style="65" customWidth="1"/>
    <col min="251" max="251" width="29.625" style="65" customWidth="1"/>
    <col min="252" max="252" width="12.75" style="65"/>
    <col min="253" max="253" width="29.75" style="65" customWidth="1"/>
    <col min="254" max="254" width="17" style="65" customWidth="1"/>
    <col min="255" max="255" width="37" style="65" customWidth="1"/>
    <col min="256" max="256" width="17.375" style="65" customWidth="1"/>
    <col min="257" max="506" width="9" style="65" customWidth="1"/>
    <col min="507" max="507" width="29.625" style="65" customWidth="1"/>
    <col min="508" max="508" width="12.75" style="65"/>
    <col min="509" max="509" width="29.75" style="65" customWidth="1"/>
    <col min="510" max="510" width="17" style="65" customWidth="1"/>
    <col min="511" max="511" width="37" style="65" customWidth="1"/>
    <col min="512" max="512" width="17.375" style="65" customWidth="1"/>
    <col min="513" max="762" width="9" style="65" customWidth="1"/>
    <col min="763" max="763" width="29.625" style="65" customWidth="1"/>
    <col min="764" max="764" width="12.75" style="65"/>
    <col min="765" max="765" width="29.75" style="65" customWidth="1"/>
    <col min="766" max="766" width="17" style="65" customWidth="1"/>
    <col min="767" max="767" width="37" style="65" customWidth="1"/>
    <col min="768" max="768" width="17.375" style="65" customWidth="1"/>
    <col min="769" max="1018" width="9" style="65" customWidth="1"/>
    <col min="1019" max="1019" width="29.625" style="65" customWidth="1"/>
    <col min="1020" max="1020" width="12.75" style="65"/>
    <col min="1021" max="1021" width="29.75" style="65" customWidth="1"/>
    <col min="1022" max="1022" width="17" style="65" customWidth="1"/>
    <col min="1023" max="1023" width="37" style="65" customWidth="1"/>
    <col min="1024" max="1024" width="17.375" style="65" customWidth="1"/>
    <col min="1025" max="1274" width="9" style="65" customWidth="1"/>
    <col min="1275" max="1275" width="29.625" style="65" customWidth="1"/>
    <col min="1276" max="1276" width="12.75" style="65"/>
    <col min="1277" max="1277" width="29.75" style="65" customWidth="1"/>
    <col min="1278" max="1278" width="17" style="65" customWidth="1"/>
    <col min="1279" max="1279" width="37" style="65" customWidth="1"/>
    <col min="1280" max="1280" width="17.375" style="65" customWidth="1"/>
    <col min="1281" max="1530" width="9" style="65" customWidth="1"/>
    <col min="1531" max="1531" width="29.625" style="65" customWidth="1"/>
    <col min="1532" max="1532" width="12.75" style="65"/>
    <col min="1533" max="1533" width="29.75" style="65" customWidth="1"/>
    <col min="1534" max="1534" width="17" style="65" customWidth="1"/>
    <col min="1535" max="1535" width="37" style="65" customWidth="1"/>
    <col min="1536" max="1536" width="17.375" style="65" customWidth="1"/>
    <col min="1537" max="1786" width="9" style="65" customWidth="1"/>
    <col min="1787" max="1787" width="29.625" style="65" customWidth="1"/>
    <col min="1788" max="1788" width="12.75" style="65"/>
    <col min="1789" max="1789" width="29.75" style="65" customWidth="1"/>
    <col min="1790" max="1790" width="17" style="65" customWidth="1"/>
    <col min="1791" max="1791" width="37" style="65" customWidth="1"/>
    <col min="1792" max="1792" width="17.375" style="65" customWidth="1"/>
    <col min="1793" max="2042" width="9" style="65" customWidth="1"/>
    <col min="2043" max="2043" width="29.625" style="65" customWidth="1"/>
    <col min="2044" max="2044" width="12.75" style="65"/>
    <col min="2045" max="2045" width="29.75" style="65" customWidth="1"/>
    <col min="2046" max="2046" width="17" style="65" customWidth="1"/>
    <col min="2047" max="2047" width="37" style="65" customWidth="1"/>
    <col min="2048" max="2048" width="17.375" style="65" customWidth="1"/>
    <col min="2049" max="2298" width="9" style="65" customWidth="1"/>
    <col min="2299" max="2299" width="29.625" style="65" customWidth="1"/>
    <col min="2300" max="2300" width="12.75" style="65"/>
    <col min="2301" max="2301" width="29.75" style="65" customWidth="1"/>
    <col min="2302" max="2302" width="17" style="65" customWidth="1"/>
    <col min="2303" max="2303" width="37" style="65" customWidth="1"/>
    <col min="2304" max="2304" width="17.375" style="65" customWidth="1"/>
    <col min="2305" max="2554" width="9" style="65" customWidth="1"/>
    <col min="2555" max="2555" width="29.625" style="65" customWidth="1"/>
    <col min="2556" max="2556" width="12.75" style="65"/>
    <col min="2557" max="2557" width="29.75" style="65" customWidth="1"/>
    <col min="2558" max="2558" width="17" style="65" customWidth="1"/>
    <col min="2559" max="2559" width="37" style="65" customWidth="1"/>
    <col min="2560" max="2560" width="17.375" style="65" customWidth="1"/>
    <col min="2561" max="2810" width="9" style="65" customWidth="1"/>
    <col min="2811" max="2811" width="29.625" style="65" customWidth="1"/>
    <col min="2812" max="2812" width="12.75" style="65"/>
    <col min="2813" max="2813" width="29.75" style="65" customWidth="1"/>
    <col min="2814" max="2814" width="17" style="65" customWidth="1"/>
    <col min="2815" max="2815" width="37" style="65" customWidth="1"/>
    <col min="2816" max="2816" width="17.375" style="65" customWidth="1"/>
    <col min="2817" max="3066" width="9" style="65" customWidth="1"/>
    <col min="3067" max="3067" width="29.625" style="65" customWidth="1"/>
    <col min="3068" max="3068" width="12.75" style="65"/>
    <col min="3069" max="3069" width="29.75" style="65" customWidth="1"/>
    <col min="3070" max="3070" width="17" style="65" customWidth="1"/>
    <col min="3071" max="3071" width="37" style="65" customWidth="1"/>
    <col min="3072" max="3072" width="17.375" style="65" customWidth="1"/>
    <col min="3073" max="3322" width="9" style="65" customWidth="1"/>
    <col min="3323" max="3323" width="29.625" style="65" customWidth="1"/>
    <col min="3324" max="3324" width="12.75" style="65"/>
    <col min="3325" max="3325" width="29.75" style="65" customWidth="1"/>
    <col min="3326" max="3326" width="17" style="65" customWidth="1"/>
    <col min="3327" max="3327" width="37" style="65" customWidth="1"/>
    <col min="3328" max="3328" width="17.375" style="65" customWidth="1"/>
    <col min="3329" max="3578" width="9" style="65" customWidth="1"/>
    <col min="3579" max="3579" width="29.625" style="65" customWidth="1"/>
    <col min="3580" max="3580" width="12.75" style="65"/>
    <col min="3581" max="3581" width="29.75" style="65" customWidth="1"/>
    <col min="3582" max="3582" width="17" style="65" customWidth="1"/>
    <col min="3583" max="3583" width="37" style="65" customWidth="1"/>
    <col min="3584" max="3584" width="17.375" style="65" customWidth="1"/>
    <col min="3585" max="3834" width="9" style="65" customWidth="1"/>
    <col min="3835" max="3835" width="29.625" style="65" customWidth="1"/>
    <col min="3836" max="3836" width="12.75" style="65"/>
    <col min="3837" max="3837" width="29.75" style="65" customWidth="1"/>
    <col min="3838" max="3838" width="17" style="65" customWidth="1"/>
    <col min="3839" max="3839" width="37" style="65" customWidth="1"/>
    <col min="3840" max="3840" width="17.375" style="65" customWidth="1"/>
    <col min="3841" max="4090" width="9" style="65" customWidth="1"/>
    <col min="4091" max="4091" width="29.625" style="65" customWidth="1"/>
    <col min="4092" max="4092" width="12.75" style="65"/>
    <col min="4093" max="4093" width="29.75" style="65" customWidth="1"/>
    <col min="4094" max="4094" width="17" style="65" customWidth="1"/>
    <col min="4095" max="4095" width="37" style="65" customWidth="1"/>
    <col min="4096" max="4096" width="17.375" style="65" customWidth="1"/>
    <col min="4097" max="4346" width="9" style="65" customWidth="1"/>
    <col min="4347" max="4347" width="29.625" style="65" customWidth="1"/>
    <col min="4348" max="4348" width="12.75" style="65"/>
    <col min="4349" max="4349" width="29.75" style="65" customWidth="1"/>
    <col min="4350" max="4350" width="17" style="65" customWidth="1"/>
    <col min="4351" max="4351" width="37" style="65" customWidth="1"/>
    <col min="4352" max="4352" width="17.375" style="65" customWidth="1"/>
    <col min="4353" max="4602" width="9" style="65" customWidth="1"/>
    <col min="4603" max="4603" width="29.625" style="65" customWidth="1"/>
    <col min="4604" max="4604" width="12.75" style="65"/>
    <col min="4605" max="4605" width="29.75" style="65" customWidth="1"/>
    <col min="4606" max="4606" width="17" style="65" customWidth="1"/>
    <col min="4607" max="4607" width="37" style="65" customWidth="1"/>
    <col min="4608" max="4608" width="17.375" style="65" customWidth="1"/>
    <col min="4609" max="4858" width="9" style="65" customWidth="1"/>
    <col min="4859" max="4859" width="29.625" style="65" customWidth="1"/>
    <col min="4860" max="4860" width="12.75" style="65"/>
    <col min="4861" max="4861" width="29.75" style="65" customWidth="1"/>
    <col min="4862" max="4862" width="17" style="65" customWidth="1"/>
    <col min="4863" max="4863" width="37" style="65" customWidth="1"/>
    <col min="4864" max="4864" width="17.375" style="65" customWidth="1"/>
    <col min="4865" max="5114" width="9" style="65" customWidth="1"/>
    <col min="5115" max="5115" width="29.625" style="65" customWidth="1"/>
    <col min="5116" max="5116" width="12.75" style="65"/>
    <col min="5117" max="5117" width="29.75" style="65" customWidth="1"/>
    <col min="5118" max="5118" width="17" style="65" customWidth="1"/>
    <col min="5119" max="5119" width="37" style="65" customWidth="1"/>
    <col min="5120" max="5120" width="17.375" style="65" customWidth="1"/>
    <col min="5121" max="5370" width="9" style="65" customWidth="1"/>
    <col min="5371" max="5371" width="29.625" style="65" customWidth="1"/>
    <col min="5372" max="5372" width="12.75" style="65"/>
    <col min="5373" max="5373" width="29.75" style="65" customWidth="1"/>
    <col min="5374" max="5374" width="17" style="65" customWidth="1"/>
    <col min="5375" max="5375" width="37" style="65" customWidth="1"/>
    <col min="5376" max="5376" width="17.375" style="65" customWidth="1"/>
    <col min="5377" max="5626" width="9" style="65" customWidth="1"/>
    <col min="5627" max="5627" width="29.625" style="65" customWidth="1"/>
    <col min="5628" max="5628" width="12.75" style="65"/>
    <col min="5629" max="5629" width="29.75" style="65" customWidth="1"/>
    <col min="5630" max="5630" width="17" style="65" customWidth="1"/>
    <col min="5631" max="5631" width="37" style="65" customWidth="1"/>
    <col min="5632" max="5632" width="17.375" style="65" customWidth="1"/>
    <col min="5633" max="5882" width="9" style="65" customWidth="1"/>
    <col min="5883" max="5883" width="29.625" style="65" customWidth="1"/>
    <col min="5884" max="5884" width="12.75" style="65"/>
    <col min="5885" max="5885" width="29.75" style="65" customWidth="1"/>
    <col min="5886" max="5886" width="17" style="65" customWidth="1"/>
    <col min="5887" max="5887" width="37" style="65" customWidth="1"/>
    <col min="5888" max="5888" width="17.375" style="65" customWidth="1"/>
    <col min="5889" max="6138" width="9" style="65" customWidth="1"/>
    <col min="6139" max="6139" width="29.625" style="65" customWidth="1"/>
    <col min="6140" max="6140" width="12.75" style="65"/>
    <col min="6141" max="6141" width="29.75" style="65" customWidth="1"/>
    <col min="6142" max="6142" width="17" style="65" customWidth="1"/>
    <col min="6143" max="6143" width="37" style="65" customWidth="1"/>
    <col min="6144" max="6144" width="17.375" style="65" customWidth="1"/>
    <col min="6145" max="6394" width="9" style="65" customWidth="1"/>
    <col min="6395" max="6395" width="29.625" style="65" customWidth="1"/>
    <col min="6396" max="6396" width="12.75" style="65"/>
    <col min="6397" max="6397" width="29.75" style="65" customWidth="1"/>
    <col min="6398" max="6398" width="17" style="65" customWidth="1"/>
    <col min="6399" max="6399" width="37" style="65" customWidth="1"/>
    <col min="6400" max="6400" width="17.375" style="65" customWidth="1"/>
    <col min="6401" max="6650" width="9" style="65" customWidth="1"/>
    <col min="6651" max="6651" width="29.625" style="65" customWidth="1"/>
    <col min="6652" max="6652" width="12.75" style="65"/>
    <col min="6653" max="6653" width="29.75" style="65" customWidth="1"/>
    <col min="6654" max="6654" width="17" style="65" customWidth="1"/>
    <col min="6655" max="6655" width="37" style="65" customWidth="1"/>
    <col min="6656" max="6656" width="17.375" style="65" customWidth="1"/>
    <col min="6657" max="6906" width="9" style="65" customWidth="1"/>
    <col min="6907" max="6907" width="29.625" style="65" customWidth="1"/>
    <col min="6908" max="6908" width="12.75" style="65"/>
    <col min="6909" max="6909" width="29.75" style="65" customWidth="1"/>
    <col min="6910" max="6910" width="17" style="65" customWidth="1"/>
    <col min="6911" max="6911" width="37" style="65" customWidth="1"/>
    <col min="6912" max="6912" width="17.375" style="65" customWidth="1"/>
    <col min="6913" max="7162" width="9" style="65" customWidth="1"/>
    <col min="7163" max="7163" width="29.625" style="65" customWidth="1"/>
    <col min="7164" max="7164" width="12.75" style="65"/>
    <col min="7165" max="7165" width="29.75" style="65" customWidth="1"/>
    <col min="7166" max="7166" width="17" style="65" customWidth="1"/>
    <col min="7167" max="7167" width="37" style="65" customWidth="1"/>
    <col min="7168" max="7168" width="17.375" style="65" customWidth="1"/>
    <col min="7169" max="7418" width="9" style="65" customWidth="1"/>
    <col min="7419" max="7419" width="29.625" style="65" customWidth="1"/>
    <col min="7420" max="7420" width="12.75" style="65"/>
    <col min="7421" max="7421" width="29.75" style="65" customWidth="1"/>
    <col min="7422" max="7422" width="17" style="65" customWidth="1"/>
    <col min="7423" max="7423" width="37" style="65" customWidth="1"/>
    <col min="7424" max="7424" width="17.375" style="65" customWidth="1"/>
    <col min="7425" max="7674" width="9" style="65" customWidth="1"/>
    <col min="7675" max="7675" width="29.625" style="65" customWidth="1"/>
    <col min="7676" max="7676" width="12.75" style="65"/>
    <col min="7677" max="7677" width="29.75" style="65" customWidth="1"/>
    <col min="7678" max="7678" width="17" style="65" customWidth="1"/>
    <col min="7679" max="7679" width="37" style="65" customWidth="1"/>
    <col min="7680" max="7680" width="17.375" style="65" customWidth="1"/>
    <col min="7681" max="7930" width="9" style="65" customWidth="1"/>
    <col min="7931" max="7931" width="29.625" style="65" customWidth="1"/>
    <col min="7932" max="7932" width="12.75" style="65"/>
    <col min="7933" max="7933" width="29.75" style="65" customWidth="1"/>
    <col min="7934" max="7934" width="17" style="65" customWidth="1"/>
    <col min="7935" max="7935" width="37" style="65" customWidth="1"/>
    <col min="7936" max="7936" width="17.375" style="65" customWidth="1"/>
    <col min="7937" max="8186" width="9" style="65" customWidth="1"/>
    <col min="8187" max="8187" width="29.625" style="65" customWidth="1"/>
    <col min="8188" max="8188" width="12.75" style="65"/>
    <col min="8189" max="8189" width="29.75" style="65" customWidth="1"/>
    <col min="8190" max="8190" width="17" style="65" customWidth="1"/>
    <col min="8191" max="8191" width="37" style="65" customWidth="1"/>
    <col min="8192" max="8192" width="17.375" style="65" customWidth="1"/>
    <col min="8193" max="8442" width="9" style="65" customWidth="1"/>
    <col min="8443" max="8443" width="29.625" style="65" customWidth="1"/>
    <col min="8444" max="8444" width="12.75" style="65"/>
    <col min="8445" max="8445" width="29.75" style="65" customWidth="1"/>
    <col min="8446" max="8446" width="17" style="65" customWidth="1"/>
    <col min="8447" max="8447" width="37" style="65" customWidth="1"/>
    <col min="8448" max="8448" width="17.375" style="65" customWidth="1"/>
    <col min="8449" max="8698" width="9" style="65" customWidth="1"/>
    <col min="8699" max="8699" width="29.625" style="65" customWidth="1"/>
    <col min="8700" max="8700" width="12.75" style="65"/>
    <col min="8701" max="8701" width="29.75" style="65" customWidth="1"/>
    <col min="8702" max="8702" width="17" style="65" customWidth="1"/>
    <col min="8703" max="8703" width="37" style="65" customWidth="1"/>
    <col min="8704" max="8704" width="17.375" style="65" customWidth="1"/>
    <col min="8705" max="8954" width="9" style="65" customWidth="1"/>
    <col min="8955" max="8955" width="29.625" style="65" customWidth="1"/>
    <col min="8956" max="8956" width="12.75" style="65"/>
    <col min="8957" max="8957" width="29.75" style="65" customWidth="1"/>
    <col min="8958" max="8958" width="17" style="65" customWidth="1"/>
    <col min="8959" max="8959" width="37" style="65" customWidth="1"/>
    <col min="8960" max="8960" width="17.375" style="65" customWidth="1"/>
    <col min="8961" max="9210" width="9" style="65" customWidth="1"/>
    <col min="9211" max="9211" width="29.625" style="65" customWidth="1"/>
    <col min="9212" max="9212" width="12.75" style="65"/>
    <col min="9213" max="9213" width="29.75" style="65" customWidth="1"/>
    <col min="9214" max="9214" width="17" style="65" customWidth="1"/>
    <col min="9215" max="9215" width="37" style="65" customWidth="1"/>
    <col min="9216" max="9216" width="17.375" style="65" customWidth="1"/>
    <col min="9217" max="9466" width="9" style="65" customWidth="1"/>
    <col min="9467" max="9467" width="29.625" style="65" customWidth="1"/>
    <col min="9468" max="9468" width="12.75" style="65"/>
    <col min="9469" max="9469" width="29.75" style="65" customWidth="1"/>
    <col min="9470" max="9470" width="17" style="65" customWidth="1"/>
    <col min="9471" max="9471" width="37" style="65" customWidth="1"/>
    <col min="9472" max="9472" width="17.375" style="65" customWidth="1"/>
    <col min="9473" max="9722" width="9" style="65" customWidth="1"/>
    <col min="9723" max="9723" width="29.625" style="65" customWidth="1"/>
    <col min="9724" max="9724" width="12.75" style="65"/>
    <col min="9725" max="9725" width="29.75" style="65" customWidth="1"/>
    <col min="9726" max="9726" width="17" style="65" customWidth="1"/>
    <col min="9727" max="9727" width="37" style="65" customWidth="1"/>
    <col min="9728" max="9728" width="17.375" style="65" customWidth="1"/>
    <col min="9729" max="9978" width="9" style="65" customWidth="1"/>
    <col min="9979" max="9979" width="29.625" style="65" customWidth="1"/>
    <col min="9980" max="9980" width="12.75" style="65"/>
    <col min="9981" max="9981" width="29.75" style="65" customWidth="1"/>
    <col min="9982" max="9982" width="17" style="65" customWidth="1"/>
    <col min="9983" max="9983" width="37" style="65" customWidth="1"/>
    <col min="9984" max="9984" width="17.375" style="65" customWidth="1"/>
    <col min="9985" max="10234" width="9" style="65" customWidth="1"/>
    <col min="10235" max="10235" width="29.625" style="65" customWidth="1"/>
    <col min="10236" max="10236" width="12.75" style="65"/>
    <col min="10237" max="10237" width="29.75" style="65" customWidth="1"/>
    <col min="10238" max="10238" width="17" style="65" customWidth="1"/>
    <col min="10239" max="10239" width="37" style="65" customWidth="1"/>
    <col min="10240" max="10240" width="17.375" style="65" customWidth="1"/>
    <col min="10241" max="10490" width="9" style="65" customWidth="1"/>
    <col min="10491" max="10491" width="29.625" style="65" customWidth="1"/>
    <col min="10492" max="10492" width="12.75" style="65"/>
    <col min="10493" max="10493" width="29.75" style="65" customWidth="1"/>
    <col min="10494" max="10494" width="17" style="65" customWidth="1"/>
    <col min="10495" max="10495" width="37" style="65" customWidth="1"/>
    <col min="10496" max="10496" width="17.375" style="65" customWidth="1"/>
    <col min="10497" max="10746" width="9" style="65" customWidth="1"/>
    <col min="10747" max="10747" width="29.625" style="65" customWidth="1"/>
    <col min="10748" max="10748" width="12.75" style="65"/>
    <col min="10749" max="10749" width="29.75" style="65" customWidth="1"/>
    <col min="10750" max="10750" width="17" style="65" customWidth="1"/>
    <col min="10751" max="10751" width="37" style="65" customWidth="1"/>
    <col min="10752" max="10752" width="17.375" style="65" customWidth="1"/>
    <col min="10753" max="11002" width="9" style="65" customWidth="1"/>
    <col min="11003" max="11003" width="29.625" style="65" customWidth="1"/>
    <col min="11004" max="11004" width="12.75" style="65"/>
    <col min="11005" max="11005" width="29.75" style="65" customWidth="1"/>
    <col min="11006" max="11006" width="17" style="65" customWidth="1"/>
    <col min="11007" max="11007" width="37" style="65" customWidth="1"/>
    <col min="11008" max="11008" width="17.375" style="65" customWidth="1"/>
    <col min="11009" max="11258" width="9" style="65" customWidth="1"/>
    <col min="11259" max="11259" width="29.625" style="65" customWidth="1"/>
    <col min="11260" max="11260" width="12.75" style="65"/>
    <col min="11261" max="11261" width="29.75" style="65" customWidth="1"/>
    <col min="11262" max="11262" width="17" style="65" customWidth="1"/>
    <col min="11263" max="11263" width="37" style="65" customWidth="1"/>
    <col min="11264" max="11264" width="17.375" style="65" customWidth="1"/>
    <col min="11265" max="11514" width="9" style="65" customWidth="1"/>
    <col min="11515" max="11515" width="29.625" style="65" customWidth="1"/>
    <col min="11516" max="11516" width="12.75" style="65"/>
    <col min="11517" max="11517" width="29.75" style="65" customWidth="1"/>
    <col min="11518" max="11518" width="17" style="65" customWidth="1"/>
    <col min="11519" max="11519" width="37" style="65" customWidth="1"/>
    <col min="11520" max="11520" width="17.375" style="65" customWidth="1"/>
    <col min="11521" max="11770" width="9" style="65" customWidth="1"/>
    <col min="11771" max="11771" width="29.625" style="65" customWidth="1"/>
    <col min="11772" max="11772" width="12.75" style="65"/>
    <col min="11773" max="11773" width="29.75" style="65" customWidth="1"/>
    <col min="11774" max="11774" width="17" style="65" customWidth="1"/>
    <col min="11775" max="11775" width="37" style="65" customWidth="1"/>
    <col min="11776" max="11776" width="17.375" style="65" customWidth="1"/>
    <col min="11777" max="12026" width="9" style="65" customWidth="1"/>
    <col min="12027" max="12027" width="29.625" style="65" customWidth="1"/>
    <col min="12028" max="12028" width="12.75" style="65"/>
    <col min="12029" max="12029" width="29.75" style="65" customWidth="1"/>
    <col min="12030" max="12030" width="17" style="65" customWidth="1"/>
    <col min="12031" max="12031" width="37" style="65" customWidth="1"/>
    <col min="12032" max="12032" width="17.375" style="65" customWidth="1"/>
    <col min="12033" max="12282" width="9" style="65" customWidth="1"/>
    <col min="12283" max="12283" width="29.625" style="65" customWidth="1"/>
    <col min="12284" max="12284" width="12.75" style="65"/>
    <col min="12285" max="12285" width="29.75" style="65" customWidth="1"/>
    <col min="12286" max="12286" width="17" style="65" customWidth="1"/>
    <col min="12287" max="12287" width="37" style="65" customWidth="1"/>
    <col min="12288" max="12288" width="17.375" style="65" customWidth="1"/>
    <col min="12289" max="12538" width="9" style="65" customWidth="1"/>
    <col min="12539" max="12539" width="29.625" style="65" customWidth="1"/>
    <col min="12540" max="12540" width="12.75" style="65"/>
    <col min="12541" max="12541" width="29.75" style="65" customWidth="1"/>
    <col min="12542" max="12542" width="17" style="65" customWidth="1"/>
    <col min="12543" max="12543" width="37" style="65" customWidth="1"/>
    <col min="12544" max="12544" width="17.375" style="65" customWidth="1"/>
    <col min="12545" max="12794" width="9" style="65" customWidth="1"/>
    <col min="12795" max="12795" width="29.625" style="65" customWidth="1"/>
    <col min="12796" max="12796" width="12.75" style="65"/>
    <col min="12797" max="12797" width="29.75" style="65" customWidth="1"/>
    <col min="12798" max="12798" width="17" style="65" customWidth="1"/>
    <col min="12799" max="12799" width="37" style="65" customWidth="1"/>
    <col min="12800" max="12800" width="17.375" style="65" customWidth="1"/>
    <col min="12801" max="13050" width="9" style="65" customWidth="1"/>
    <col min="13051" max="13051" width="29.625" style="65" customWidth="1"/>
    <col min="13052" max="13052" width="12.75" style="65"/>
    <col min="13053" max="13053" width="29.75" style="65" customWidth="1"/>
    <col min="13054" max="13054" width="17" style="65" customWidth="1"/>
    <col min="13055" max="13055" width="37" style="65" customWidth="1"/>
    <col min="13056" max="13056" width="17.375" style="65" customWidth="1"/>
    <col min="13057" max="13306" width="9" style="65" customWidth="1"/>
    <col min="13307" max="13307" width="29.625" style="65" customWidth="1"/>
    <col min="13308" max="13308" width="12.75" style="65"/>
    <col min="13309" max="13309" width="29.75" style="65" customWidth="1"/>
    <col min="13310" max="13310" width="17" style="65" customWidth="1"/>
    <col min="13311" max="13311" width="37" style="65" customWidth="1"/>
    <col min="13312" max="13312" width="17.375" style="65" customWidth="1"/>
    <col min="13313" max="13562" width="9" style="65" customWidth="1"/>
    <col min="13563" max="13563" width="29.625" style="65" customWidth="1"/>
    <col min="13564" max="13564" width="12.75" style="65"/>
    <col min="13565" max="13565" width="29.75" style="65" customWidth="1"/>
    <col min="13566" max="13566" width="17" style="65" customWidth="1"/>
    <col min="13567" max="13567" width="37" style="65" customWidth="1"/>
    <col min="13568" max="13568" width="17.375" style="65" customWidth="1"/>
    <col min="13569" max="13818" width="9" style="65" customWidth="1"/>
    <col min="13819" max="13819" width="29.625" style="65" customWidth="1"/>
    <col min="13820" max="13820" width="12.75" style="65"/>
    <col min="13821" max="13821" width="29.75" style="65" customWidth="1"/>
    <col min="13822" max="13822" width="17" style="65" customWidth="1"/>
    <col min="13823" max="13823" width="37" style="65" customWidth="1"/>
    <col min="13824" max="13824" width="17.375" style="65" customWidth="1"/>
    <col min="13825" max="14074" width="9" style="65" customWidth="1"/>
    <col min="14075" max="14075" width="29.625" style="65" customWidth="1"/>
    <col min="14076" max="14076" width="12.75" style="65"/>
    <col min="14077" max="14077" width="29.75" style="65" customWidth="1"/>
    <col min="14078" max="14078" width="17" style="65" customWidth="1"/>
    <col min="14079" max="14079" width="37" style="65" customWidth="1"/>
    <col min="14080" max="14080" width="17.375" style="65" customWidth="1"/>
    <col min="14081" max="14330" width="9" style="65" customWidth="1"/>
    <col min="14331" max="14331" width="29.625" style="65" customWidth="1"/>
    <col min="14332" max="14332" width="12.75" style="65"/>
    <col min="14333" max="14333" width="29.75" style="65" customWidth="1"/>
    <col min="14334" max="14334" width="17" style="65" customWidth="1"/>
    <col min="14335" max="14335" width="37" style="65" customWidth="1"/>
    <col min="14336" max="14336" width="17.375" style="65" customWidth="1"/>
    <col min="14337" max="14586" width="9" style="65" customWidth="1"/>
    <col min="14587" max="14587" width="29.625" style="65" customWidth="1"/>
    <col min="14588" max="14588" width="12.75" style="65"/>
    <col min="14589" max="14589" width="29.75" style="65" customWidth="1"/>
    <col min="14590" max="14590" width="17" style="65" customWidth="1"/>
    <col min="14591" max="14591" width="37" style="65" customWidth="1"/>
    <col min="14592" max="14592" width="17.375" style="65" customWidth="1"/>
    <col min="14593" max="14842" width="9" style="65" customWidth="1"/>
    <col min="14843" max="14843" width="29.625" style="65" customWidth="1"/>
    <col min="14844" max="14844" width="12.75" style="65"/>
    <col min="14845" max="14845" width="29.75" style="65" customWidth="1"/>
    <col min="14846" max="14846" width="17" style="65" customWidth="1"/>
    <col min="14847" max="14847" width="37" style="65" customWidth="1"/>
    <col min="14848" max="14848" width="17.375" style="65" customWidth="1"/>
    <col min="14849" max="15098" width="9" style="65" customWidth="1"/>
    <col min="15099" max="15099" width="29.625" style="65" customWidth="1"/>
    <col min="15100" max="15100" width="12.75" style="65"/>
    <col min="15101" max="15101" width="29.75" style="65" customWidth="1"/>
    <col min="15102" max="15102" width="17" style="65" customWidth="1"/>
    <col min="15103" max="15103" width="37" style="65" customWidth="1"/>
    <col min="15104" max="15104" width="17.375" style="65" customWidth="1"/>
    <col min="15105" max="15354" width="9" style="65" customWidth="1"/>
    <col min="15355" max="15355" width="29.625" style="65" customWidth="1"/>
    <col min="15356" max="15356" width="12.75" style="65"/>
    <col min="15357" max="15357" width="29.75" style="65" customWidth="1"/>
    <col min="15358" max="15358" width="17" style="65" customWidth="1"/>
    <col min="15359" max="15359" width="37" style="65" customWidth="1"/>
    <col min="15360" max="15360" width="17.375" style="65" customWidth="1"/>
    <col min="15361" max="15610" width="9" style="65" customWidth="1"/>
    <col min="15611" max="15611" width="29.625" style="65" customWidth="1"/>
    <col min="15612" max="15612" width="12.75" style="65"/>
    <col min="15613" max="15613" width="29.75" style="65" customWidth="1"/>
    <col min="15614" max="15614" width="17" style="65" customWidth="1"/>
    <col min="15615" max="15615" width="37" style="65" customWidth="1"/>
    <col min="15616" max="15616" width="17.375" style="65" customWidth="1"/>
    <col min="15617" max="15866" width="9" style="65" customWidth="1"/>
    <col min="15867" max="15867" width="29.625" style="65" customWidth="1"/>
    <col min="15868" max="15868" width="12.75" style="65"/>
    <col min="15869" max="15869" width="29.75" style="65" customWidth="1"/>
    <col min="15870" max="15870" width="17" style="65" customWidth="1"/>
    <col min="15871" max="15871" width="37" style="65" customWidth="1"/>
    <col min="15872" max="15872" width="17.375" style="65" customWidth="1"/>
    <col min="15873" max="16122" width="9" style="65" customWidth="1"/>
    <col min="16123" max="16123" width="29.625" style="65" customWidth="1"/>
    <col min="16124" max="16124" width="12.75" style="65"/>
    <col min="16125" max="16125" width="29.75" style="65" customWidth="1"/>
    <col min="16126" max="16126" width="17" style="65" customWidth="1"/>
    <col min="16127" max="16127" width="37" style="65" customWidth="1"/>
    <col min="16128" max="16128" width="17.375" style="65" customWidth="1"/>
    <col min="16129" max="16378" width="9" style="65" customWidth="1"/>
    <col min="16379" max="16379" width="29.625" style="65" customWidth="1"/>
    <col min="16380" max="16384" width="12.75" style="65"/>
  </cols>
  <sheetData>
    <row r="1" ht="18" spans="1:4">
      <c r="A1" s="50" t="s">
        <v>1587</v>
      </c>
      <c r="B1" s="79"/>
      <c r="C1" s="80"/>
      <c r="D1" s="81"/>
    </row>
    <row r="2" ht="30" customHeight="1" spans="1:4">
      <c r="A2" s="82" t="s">
        <v>1588</v>
      </c>
      <c r="B2" s="83"/>
      <c r="C2" s="82"/>
      <c r="D2" s="83"/>
    </row>
    <row r="3" s="75" customFormat="1" ht="21.95" customHeight="1" spans="1:4">
      <c r="A3" s="84"/>
      <c r="B3" s="85"/>
      <c r="C3" s="86"/>
      <c r="D3" s="87" t="s">
        <v>2</v>
      </c>
    </row>
    <row r="4" s="75" customFormat="1" ht="24" customHeight="1" spans="1:4">
      <c r="A4" s="88" t="s">
        <v>618</v>
      </c>
      <c r="B4" s="89" t="s">
        <v>61</v>
      </c>
      <c r="C4" s="88" t="s">
        <v>147</v>
      </c>
      <c r="D4" s="89" t="s">
        <v>61</v>
      </c>
    </row>
    <row r="5" s="75" customFormat="1" ht="24" customHeight="1" spans="1:4">
      <c r="A5" s="88" t="s">
        <v>68</v>
      </c>
      <c r="B5" s="90">
        <f>B6+B19</f>
        <v>0</v>
      </c>
      <c r="C5" s="88" t="s">
        <v>68</v>
      </c>
      <c r="D5" s="91">
        <f>B5</f>
        <v>0</v>
      </c>
    </row>
    <row r="6" s="75" customFormat="1" ht="24" customHeight="1" spans="1:4">
      <c r="A6" s="92" t="s">
        <v>69</v>
      </c>
      <c r="B6" s="91">
        <f>SUM(B7:B10)</f>
        <v>0</v>
      </c>
      <c r="C6" s="93" t="s">
        <v>70</v>
      </c>
      <c r="D6" s="91">
        <f>D7+D11+D14+D17</f>
        <v>0</v>
      </c>
    </row>
    <row r="7" s="75" customFormat="1" ht="20.1" customHeight="1" spans="1:5">
      <c r="A7" s="94" t="s">
        <v>867</v>
      </c>
      <c r="B7" s="95"/>
      <c r="C7" s="96" t="s">
        <v>868</v>
      </c>
      <c r="D7" s="95"/>
      <c r="E7" s="110"/>
    </row>
    <row r="8" s="75" customFormat="1" ht="20.1" customHeight="1" spans="1:5">
      <c r="A8" s="94" t="s">
        <v>869</v>
      </c>
      <c r="B8" s="95"/>
      <c r="C8" s="97" t="s">
        <v>1589</v>
      </c>
      <c r="D8" s="95"/>
      <c r="E8" s="110"/>
    </row>
    <row r="9" s="75" customFormat="1" ht="20.1" customHeight="1" spans="1:4">
      <c r="A9" s="94" t="s">
        <v>871</v>
      </c>
      <c r="B9" s="95"/>
      <c r="C9" s="97" t="s">
        <v>1590</v>
      </c>
      <c r="D9" s="95"/>
    </row>
    <row r="10" s="75" customFormat="1" ht="20.1" customHeight="1" spans="1:4">
      <c r="A10" s="94" t="s">
        <v>873</v>
      </c>
      <c r="B10" s="95"/>
      <c r="C10" s="97" t="s">
        <v>1591</v>
      </c>
      <c r="D10" s="95"/>
    </row>
    <row r="11" s="75" customFormat="1" ht="20.1" customHeight="1" spans="1:6">
      <c r="A11" s="98"/>
      <c r="B11" s="99"/>
      <c r="C11" s="96" t="s">
        <v>876</v>
      </c>
      <c r="D11" s="95"/>
      <c r="E11" s="110"/>
      <c r="F11" s="111"/>
    </row>
    <row r="12" s="75" customFormat="1" ht="20.1" customHeight="1" spans="1:6">
      <c r="A12" s="100"/>
      <c r="B12" s="99"/>
      <c r="C12" s="97" t="s">
        <v>877</v>
      </c>
      <c r="D12" s="95"/>
      <c r="F12" s="111"/>
    </row>
    <row r="13" s="75" customFormat="1" ht="20.1" customHeight="1" spans="1:6">
      <c r="A13" s="101"/>
      <c r="B13" s="102"/>
      <c r="C13" s="97" t="s">
        <v>1592</v>
      </c>
      <c r="D13" s="95"/>
      <c r="F13" s="111"/>
    </row>
    <row r="14" s="75" customFormat="1" ht="20.1" customHeight="1" spans="1:6">
      <c r="A14" s="103"/>
      <c r="B14" s="104"/>
      <c r="C14" s="96" t="s">
        <v>1593</v>
      </c>
      <c r="D14" s="95"/>
      <c r="F14" s="111"/>
    </row>
    <row r="15" s="75" customFormat="1" ht="20.1" customHeight="1" spans="1:4">
      <c r="A15" s="98"/>
      <c r="B15" s="105"/>
      <c r="C15" s="97" t="s">
        <v>1594</v>
      </c>
      <c r="D15" s="95"/>
    </row>
    <row r="16" s="75" customFormat="1" ht="20.1" customHeight="1" spans="1:4">
      <c r="A16" s="100"/>
      <c r="B16" s="99"/>
      <c r="C16" s="97" t="s">
        <v>1595</v>
      </c>
      <c r="D16" s="95"/>
    </row>
    <row r="17" s="75" customFormat="1" ht="20.1" customHeight="1" spans="1:4">
      <c r="A17" s="100"/>
      <c r="B17" s="99"/>
      <c r="C17" s="96" t="s">
        <v>881</v>
      </c>
      <c r="D17" s="95"/>
    </row>
    <row r="18" s="75" customFormat="1" ht="20.1" customHeight="1" spans="1:4">
      <c r="A18" s="100"/>
      <c r="B18" s="99"/>
      <c r="C18" s="97" t="s">
        <v>1596</v>
      </c>
      <c r="D18" s="95"/>
    </row>
    <row r="19" s="75" customFormat="1" ht="20.1" customHeight="1" spans="1:5">
      <c r="A19" s="106" t="s">
        <v>119</v>
      </c>
      <c r="B19" s="107">
        <f>B20</f>
        <v>0</v>
      </c>
      <c r="C19" s="106" t="s">
        <v>120</v>
      </c>
      <c r="D19" s="91">
        <f>D20</f>
        <v>0</v>
      </c>
      <c r="E19" s="112"/>
    </row>
    <row r="20" s="75" customFormat="1" ht="20.1" customHeight="1" spans="1:4">
      <c r="A20" s="94" t="s">
        <v>1597</v>
      </c>
      <c r="B20" s="95"/>
      <c r="C20" s="94" t="s">
        <v>1429</v>
      </c>
      <c r="D20" s="95"/>
    </row>
    <row r="21" ht="43.5" customHeight="1" spans="1:4">
      <c r="A21" s="108" t="s">
        <v>1598</v>
      </c>
      <c r="B21" s="109"/>
      <c r="C21" s="108"/>
      <c r="D21" s="109"/>
    </row>
    <row r="22" ht="22.15" customHeight="1" spans="1:1">
      <c r="A22" s="65" t="s">
        <v>682</v>
      </c>
    </row>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P45"/>
  <sheetViews>
    <sheetView showZeros="0" topLeftCell="A28" workbookViewId="0">
      <selection activeCell="J12" sqref="J12"/>
    </sheetView>
  </sheetViews>
  <sheetFormatPr defaultColWidth="9" defaultRowHeight="21.95" customHeight="1"/>
  <cols>
    <col min="1" max="1" width="29.125" style="506" customWidth="1"/>
    <col min="2" max="2" width="11.625" style="507" customWidth="1"/>
    <col min="3" max="3" width="9.5" style="507" hidden="1" customWidth="1"/>
    <col min="4" max="4" width="11.625" style="507" customWidth="1"/>
    <col min="5" max="5" width="11.875" style="507" customWidth="1"/>
    <col min="6" max="6" width="12.75" style="508" hidden="1" customWidth="1"/>
    <col min="7" max="7" width="14.625" style="509" customWidth="1"/>
    <col min="8" max="8" width="11.875" style="509" customWidth="1"/>
    <col min="9" max="9" width="31.125" style="506" customWidth="1"/>
    <col min="10" max="10" width="11.625" style="507" customWidth="1"/>
    <col min="11" max="11" width="8.125" style="507" hidden="1" customWidth="1"/>
    <col min="12" max="13" width="11.625" style="507" customWidth="1"/>
    <col min="14" max="14" width="6.5" style="508" hidden="1" customWidth="1"/>
    <col min="15" max="15" width="12.5" style="509" customWidth="1"/>
    <col min="16" max="16" width="13" style="509" customWidth="1"/>
    <col min="17" max="256" width="9" style="506"/>
    <col min="257" max="257" width="4.875" style="506" customWidth="1"/>
    <col min="258" max="258" width="30.625" style="506" customWidth="1"/>
    <col min="259" max="259" width="17" style="506" customWidth="1"/>
    <col min="260" max="260" width="13.5" style="506" customWidth="1"/>
    <col min="261" max="261" width="32.125" style="506" customWidth="1"/>
    <col min="262" max="262" width="15.5" style="506" customWidth="1"/>
    <col min="263" max="263" width="12.25" style="506" customWidth="1"/>
    <col min="264" max="512" width="9" style="506"/>
    <col min="513" max="513" width="4.875" style="506" customWidth="1"/>
    <col min="514" max="514" width="30.625" style="506" customWidth="1"/>
    <col min="515" max="515" width="17" style="506" customWidth="1"/>
    <col min="516" max="516" width="13.5" style="506" customWidth="1"/>
    <col min="517" max="517" width="32.125" style="506" customWidth="1"/>
    <col min="518" max="518" width="15.5" style="506" customWidth="1"/>
    <col min="519" max="519" width="12.25" style="506" customWidth="1"/>
    <col min="520" max="768" width="9" style="506"/>
    <col min="769" max="769" width="4.875" style="506" customWidth="1"/>
    <col min="770" max="770" width="30.625" style="506" customWidth="1"/>
    <col min="771" max="771" width="17" style="506" customWidth="1"/>
    <col min="772" max="772" width="13.5" style="506" customWidth="1"/>
    <col min="773" max="773" width="32.125" style="506" customWidth="1"/>
    <col min="774" max="774" width="15.5" style="506" customWidth="1"/>
    <col min="775" max="775" width="12.25" style="506" customWidth="1"/>
    <col min="776" max="1024" width="9" style="506"/>
    <col min="1025" max="1025" width="4.875" style="506" customWidth="1"/>
    <col min="1026" max="1026" width="30.625" style="506" customWidth="1"/>
    <col min="1027" max="1027" width="17" style="506" customWidth="1"/>
    <col min="1028" max="1028" width="13.5" style="506" customWidth="1"/>
    <col min="1029" max="1029" width="32.125" style="506" customWidth="1"/>
    <col min="1030" max="1030" width="15.5" style="506" customWidth="1"/>
    <col min="1031" max="1031" width="12.25" style="506" customWidth="1"/>
    <col min="1032" max="1280" width="9" style="506"/>
    <col min="1281" max="1281" width="4.875" style="506" customWidth="1"/>
    <col min="1282" max="1282" width="30.625" style="506" customWidth="1"/>
    <col min="1283" max="1283" width="17" style="506" customWidth="1"/>
    <col min="1284" max="1284" width="13.5" style="506" customWidth="1"/>
    <col min="1285" max="1285" width="32.125" style="506" customWidth="1"/>
    <col min="1286" max="1286" width="15.5" style="506" customWidth="1"/>
    <col min="1287" max="1287" width="12.25" style="506" customWidth="1"/>
    <col min="1288" max="1536" width="9" style="506"/>
    <col min="1537" max="1537" width="4.875" style="506" customWidth="1"/>
    <col min="1538" max="1538" width="30.625" style="506" customWidth="1"/>
    <col min="1539" max="1539" width="17" style="506" customWidth="1"/>
    <col min="1540" max="1540" width="13.5" style="506" customWidth="1"/>
    <col min="1541" max="1541" width="32.125" style="506" customWidth="1"/>
    <col min="1542" max="1542" width="15.5" style="506" customWidth="1"/>
    <col min="1543" max="1543" width="12.25" style="506" customWidth="1"/>
    <col min="1544" max="1792" width="9" style="506"/>
    <col min="1793" max="1793" width="4.875" style="506" customWidth="1"/>
    <col min="1794" max="1794" width="30.625" style="506" customWidth="1"/>
    <col min="1795" max="1795" width="17" style="506" customWidth="1"/>
    <col min="1796" max="1796" width="13.5" style="506" customWidth="1"/>
    <col min="1797" max="1797" width="32.125" style="506" customWidth="1"/>
    <col min="1798" max="1798" width="15.5" style="506" customWidth="1"/>
    <col min="1799" max="1799" width="12.25" style="506" customWidth="1"/>
    <col min="1800" max="2048" width="9" style="506"/>
    <col min="2049" max="2049" width="4.875" style="506" customWidth="1"/>
    <col min="2050" max="2050" width="30.625" style="506" customWidth="1"/>
    <col min="2051" max="2051" width="17" style="506" customWidth="1"/>
    <col min="2052" max="2052" width="13.5" style="506" customWidth="1"/>
    <col min="2053" max="2053" width="32.125" style="506" customWidth="1"/>
    <col min="2054" max="2054" width="15.5" style="506" customWidth="1"/>
    <col min="2055" max="2055" width="12.25" style="506" customWidth="1"/>
    <col min="2056" max="2304" width="9" style="506"/>
    <col min="2305" max="2305" width="4.875" style="506" customWidth="1"/>
    <col min="2306" max="2306" width="30.625" style="506" customWidth="1"/>
    <col min="2307" max="2307" width="17" style="506" customWidth="1"/>
    <col min="2308" max="2308" width="13.5" style="506" customWidth="1"/>
    <col min="2309" max="2309" width="32.125" style="506" customWidth="1"/>
    <col min="2310" max="2310" width="15.5" style="506" customWidth="1"/>
    <col min="2311" max="2311" width="12.25" style="506" customWidth="1"/>
    <col min="2312" max="2560" width="9" style="506"/>
    <col min="2561" max="2561" width="4.875" style="506" customWidth="1"/>
    <col min="2562" max="2562" width="30.625" style="506" customWidth="1"/>
    <col min="2563" max="2563" width="17" style="506" customWidth="1"/>
    <col min="2564" max="2564" width="13.5" style="506" customWidth="1"/>
    <col min="2565" max="2565" width="32.125" style="506" customWidth="1"/>
    <col min="2566" max="2566" width="15.5" style="506" customWidth="1"/>
    <col min="2567" max="2567" width="12.25" style="506" customWidth="1"/>
    <col min="2568" max="2816" width="9" style="506"/>
    <col min="2817" max="2817" width="4.875" style="506" customWidth="1"/>
    <col min="2818" max="2818" width="30.625" style="506" customWidth="1"/>
    <col min="2819" max="2819" width="17" style="506" customWidth="1"/>
    <col min="2820" max="2820" width="13.5" style="506" customWidth="1"/>
    <col min="2821" max="2821" width="32.125" style="506" customWidth="1"/>
    <col min="2822" max="2822" width="15.5" style="506" customWidth="1"/>
    <col min="2823" max="2823" width="12.25" style="506" customWidth="1"/>
    <col min="2824" max="3072" width="9" style="506"/>
    <col min="3073" max="3073" width="4.875" style="506" customWidth="1"/>
    <col min="3074" max="3074" width="30.625" style="506" customWidth="1"/>
    <col min="3075" max="3075" width="17" style="506" customWidth="1"/>
    <col min="3076" max="3076" width="13.5" style="506" customWidth="1"/>
    <col min="3077" max="3077" width="32.125" style="506" customWidth="1"/>
    <col min="3078" max="3078" width="15.5" style="506" customWidth="1"/>
    <col min="3079" max="3079" width="12.25" style="506" customWidth="1"/>
    <col min="3080" max="3328" width="9" style="506"/>
    <col min="3329" max="3329" width="4.875" style="506" customWidth="1"/>
    <col min="3330" max="3330" width="30.625" style="506" customWidth="1"/>
    <col min="3331" max="3331" width="17" style="506" customWidth="1"/>
    <col min="3332" max="3332" width="13.5" style="506" customWidth="1"/>
    <col min="3333" max="3333" width="32.125" style="506" customWidth="1"/>
    <col min="3334" max="3334" width="15.5" style="506" customWidth="1"/>
    <col min="3335" max="3335" width="12.25" style="506" customWidth="1"/>
    <col min="3336" max="3584" width="9" style="506"/>
    <col min="3585" max="3585" width="4.875" style="506" customWidth="1"/>
    <col min="3586" max="3586" width="30.625" style="506" customWidth="1"/>
    <col min="3587" max="3587" width="17" style="506" customWidth="1"/>
    <col min="3588" max="3588" width="13.5" style="506" customWidth="1"/>
    <col min="3589" max="3589" width="32.125" style="506" customWidth="1"/>
    <col min="3590" max="3590" width="15.5" style="506" customWidth="1"/>
    <col min="3591" max="3591" width="12.25" style="506" customWidth="1"/>
    <col min="3592" max="3840" width="9" style="506"/>
    <col min="3841" max="3841" width="4.875" style="506" customWidth="1"/>
    <col min="3842" max="3842" width="30.625" style="506" customWidth="1"/>
    <col min="3843" max="3843" width="17" style="506" customWidth="1"/>
    <col min="3844" max="3844" width="13.5" style="506" customWidth="1"/>
    <col min="3845" max="3845" width="32.125" style="506" customWidth="1"/>
    <col min="3846" max="3846" width="15.5" style="506" customWidth="1"/>
    <col min="3847" max="3847" width="12.25" style="506" customWidth="1"/>
    <col min="3848" max="4096" width="9" style="506"/>
    <col min="4097" max="4097" width="4.875" style="506" customWidth="1"/>
    <col min="4098" max="4098" width="30.625" style="506" customWidth="1"/>
    <col min="4099" max="4099" width="17" style="506" customWidth="1"/>
    <col min="4100" max="4100" width="13.5" style="506" customWidth="1"/>
    <col min="4101" max="4101" width="32.125" style="506" customWidth="1"/>
    <col min="4102" max="4102" width="15.5" style="506" customWidth="1"/>
    <col min="4103" max="4103" width="12.25" style="506" customWidth="1"/>
    <col min="4104" max="4352" width="9" style="506"/>
    <col min="4353" max="4353" width="4.875" style="506" customWidth="1"/>
    <col min="4354" max="4354" width="30.625" style="506" customWidth="1"/>
    <col min="4355" max="4355" width="17" style="506" customWidth="1"/>
    <col min="4356" max="4356" width="13.5" style="506" customWidth="1"/>
    <col min="4357" max="4357" width="32.125" style="506" customWidth="1"/>
    <col min="4358" max="4358" width="15.5" style="506" customWidth="1"/>
    <col min="4359" max="4359" width="12.25" style="506" customWidth="1"/>
    <col min="4360" max="4608" width="9" style="506"/>
    <col min="4609" max="4609" width="4.875" style="506" customWidth="1"/>
    <col min="4610" max="4610" width="30.625" style="506" customWidth="1"/>
    <col min="4611" max="4611" width="17" style="506" customWidth="1"/>
    <col min="4612" max="4612" width="13.5" style="506" customWidth="1"/>
    <col min="4613" max="4613" width="32.125" style="506" customWidth="1"/>
    <col min="4614" max="4614" width="15.5" style="506" customWidth="1"/>
    <col min="4615" max="4615" width="12.25" style="506" customWidth="1"/>
    <col min="4616" max="4864" width="9" style="506"/>
    <col min="4865" max="4865" width="4.875" style="506" customWidth="1"/>
    <col min="4866" max="4866" width="30.625" style="506" customWidth="1"/>
    <col min="4867" max="4867" width="17" style="506" customWidth="1"/>
    <col min="4868" max="4868" width="13.5" style="506" customWidth="1"/>
    <col min="4869" max="4869" width="32.125" style="506" customWidth="1"/>
    <col min="4870" max="4870" width="15.5" style="506" customWidth="1"/>
    <col min="4871" max="4871" width="12.25" style="506" customWidth="1"/>
    <col min="4872" max="5120" width="9" style="506"/>
    <col min="5121" max="5121" width="4.875" style="506" customWidth="1"/>
    <col min="5122" max="5122" width="30.625" style="506" customWidth="1"/>
    <col min="5123" max="5123" width="17" style="506" customWidth="1"/>
    <col min="5124" max="5124" width="13.5" style="506" customWidth="1"/>
    <col min="5125" max="5125" width="32.125" style="506" customWidth="1"/>
    <col min="5126" max="5126" width="15.5" style="506" customWidth="1"/>
    <col min="5127" max="5127" width="12.25" style="506" customWidth="1"/>
    <col min="5128" max="5376" width="9" style="506"/>
    <col min="5377" max="5377" width="4.875" style="506" customWidth="1"/>
    <col min="5378" max="5378" width="30.625" style="506" customWidth="1"/>
    <col min="5379" max="5379" width="17" style="506" customWidth="1"/>
    <col min="5380" max="5380" width="13.5" style="506" customWidth="1"/>
    <col min="5381" max="5381" width="32.125" style="506" customWidth="1"/>
    <col min="5382" max="5382" width="15.5" style="506" customWidth="1"/>
    <col min="5383" max="5383" width="12.25" style="506" customWidth="1"/>
    <col min="5384" max="5632" width="9" style="506"/>
    <col min="5633" max="5633" width="4.875" style="506" customWidth="1"/>
    <col min="5634" max="5634" width="30.625" style="506" customWidth="1"/>
    <col min="5635" max="5635" width="17" style="506" customWidth="1"/>
    <col min="5636" max="5636" width="13.5" style="506" customWidth="1"/>
    <col min="5637" max="5637" width="32.125" style="506" customWidth="1"/>
    <col min="5638" max="5638" width="15.5" style="506" customWidth="1"/>
    <col min="5639" max="5639" width="12.25" style="506" customWidth="1"/>
    <col min="5640" max="5888" width="9" style="506"/>
    <col min="5889" max="5889" width="4.875" style="506" customWidth="1"/>
    <col min="5890" max="5890" width="30.625" style="506" customWidth="1"/>
    <col min="5891" max="5891" width="17" style="506" customWidth="1"/>
    <col min="5892" max="5892" width="13.5" style="506" customWidth="1"/>
    <col min="5893" max="5893" width="32.125" style="506" customWidth="1"/>
    <col min="5894" max="5894" width="15.5" style="506" customWidth="1"/>
    <col min="5895" max="5895" width="12.25" style="506" customWidth="1"/>
    <col min="5896" max="6144" width="9" style="506"/>
    <col min="6145" max="6145" width="4.875" style="506" customWidth="1"/>
    <col min="6146" max="6146" width="30.625" style="506" customWidth="1"/>
    <col min="6147" max="6147" width="17" style="506" customWidth="1"/>
    <col min="6148" max="6148" width="13.5" style="506" customWidth="1"/>
    <col min="6149" max="6149" width="32.125" style="506" customWidth="1"/>
    <col min="6150" max="6150" width="15.5" style="506" customWidth="1"/>
    <col min="6151" max="6151" width="12.25" style="506" customWidth="1"/>
    <col min="6152" max="6400" width="9" style="506"/>
    <col min="6401" max="6401" width="4.875" style="506" customWidth="1"/>
    <col min="6402" max="6402" width="30.625" style="506" customWidth="1"/>
    <col min="6403" max="6403" width="17" style="506" customWidth="1"/>
    <col min="6404" max="6404" width="13.5" style="506" customWidth="1"/>
    <col min="6405" max="6405" width="32.125" style="506" customWidth="1"/>
    <col min="6406" max="6406" width="15.5" style="506" customWidth="1"/>
    <col min="6407" max="6407" width="12.25" style="506" customWidth="1"/>
    <col min="6408" max="6656" width="9" style="506"/>
    <col min="6657" max="6657" width="4.875" style="506" customWidth="1"/>
    <col min="6658" max="6658" width="30.625" style="506" customWidth="1"/>
    <col min="6659" max="6659" width="17" style="506" customWidth="1"/>
    <col min="6660" max="6660" width="13.5" style="506" customWidth="1"/>
    <col min="6661" max="6661" width="32.125" style="506" customWidth="1"/>
    <col min="6662" max="6662" width="15.5" style="506" customWidth="1"/>
    <col min="6663" max="6663" width="12.25" style="506" customWidth="1"/>
    <col min="6664" max="6912" width="9" style="506"/>
    <col min="6913" max="6913" width="4.875" style="506" customWidth="1"/>
    <col min="6914" max="6914" width="30.625" style="506" customWidth="1"/>
    <col min="6915" max="6915" width="17" style="506" customWidth="1"/>
    <col min="6916" max="6916" width="13.5" style="506" customWidth="1"/>
    <col min="6917" max="6917" width="32.125" style="506" customWidth="1"/>
    <col min="6918" max="6918" width="15.5" style="506" customWidth="1"/>
    <col min="6919" max="6919" width="12.25" style="506" customWidth="1"/>
    <col min="6920" max="7168" width="9" style="506"/>
    <col min="7169" max="7169" width="4.875" style="506" customWidth="1"/>
    <col min="7170" max="7170" width="30.625" style="506" customWidth="1"/>
    <col min="7171" max="7171" width="17" style="506" customWidth="1"/>
    <col min="7172" max="7172" width="13.5" style="506" customWidth="1"/>
    <col min="7173" max="7173" width="32.125" style="506" customWidth="1"/>
    <col min="7174" max="7174" width="15.5" style="506" customWidth="1"/>
    <col min="7175" max="7175" width="12.25" style="506" customWidth="1"/>
    <col min="7176" max="7424" width="9" style="506"/>
    <col min="7425" max="7425" width="4.875" style="506" customWidth="1"/>
    <col min="7426" max="7426" width="30.625" style="506" customWidth="1"/>
    <col min="7427" max="7427" width="17" style="506" customWidth="1"/>
    <col min="7428" max="7428" width="13.5" style="506" customWidth="1"/>
    <col min="7429" max="7429" width="32.125" style="506" customWidth="1"/>
    <col min="7430" max="7430" width="15.5" style="506" customWidth="1"/>
    <col min="7431" max="7431" width="12.25" style="506" customWidth="1"/>
    <col min="7432" max="7680" width="9" style="506"/>
    <col min="7681" max="7681" width="4.875" style="506" customWidth="1"/>
    <col min="7682" max="7682" width="30.625" style="506" customWidth="1"/>
    <col min="7683" max="7683" width="17" style="506" customWidth="1"/>
    <col min="7684" max="7684" width="13.5" style="506" customWidth="1"/>
    <col min="7685" max="7685" width="32.125" style="506" customWidth="1"/>
    <col min="7686" max="7686" width="15.5" style="506" customWidth="1"/>
    <col min="7687" max="7687" width="12.25" style="506" customWidth="1"/>
    <col min="7688" max="7936" width="9" style="506"/>
    <col min="7937" max="7937" width="4.875" style="506" customWidth="1"/>
    <col min="7938" max="7938" width="30.625" style="506" customWidth="1"/>
    <col min="7939" max="7939" width="17" style="506" customWidth="1"/>
    <col min="7940" max="7940" width="13.5" style="506" customWidth="1"/>
    <col min="7941" max="7941" width="32.125" style="506" customWidth="1"/>
    <col min="7942" max="7942" width="15.5" style="506" customWidth="1"/>
    <col min="7943" max="7943" width="12.25" style="506" customWidth="1"/>
    <col min="7944" max="8192" width="9" style="506"/>
    <col min="8193" max="8193" width="4.875" style="506" customWidth="1"/>
    <col min="8194" max="8194" width="30.625" style="506" customWidth="1"/>
    <col min="8195" max="8195" width="17" style="506" customWidth="1"/>
    <col min="8196" max="8196" width="13.5" style="506" customWidth="1"/>
    <col min="8197" max="8197" width="32.125" style="506" customWidth="1"/>
    <col min="8198" max="8198" width="15.5" style="506" customWidth="1"/>
    <col min="8199" max="8199" width="12.25" style="506" customWidth="1"/>
    <col min="8200" max="8448" width="9" style="506"/>
    <col min="8449" max="8449" width="4.875" style="506" customWidth="1"/>
    <col min="8450" max="8450" width="30.625" style="506" customWidth="1"/>
    <col min="8451" max="8451" width="17" style="506" customWidth="1"/>
    <col min="8452" max="8452" width="13.5" style="506" customWidth="1"/>
    <col min="8453" max="8453" width="32.125" style="506" customWidth="1"/>
    <col min="8454" max="8454" width="15.5" style="506" customWidth="1"/>
    <col min="8455" max="8455" width="12.25" style="506" customWidth="1"/>
    <col min="8456" max="8704" width="9" style="506"/>
    <col min="8705" max="8705" width="4.875" style="506" customWidth="1"/>
    <col min="8706" max="8706" width="30.625" style="506" customWidth="1"/>
    <col min="8707" max="8707" width="17" style="506" customWidth="1"/>
    <col min="8708" max="8708" width="13.5" style="506" customWidth="1"/>
    <col min="8709" max="8709" width="32.125" style="506" customWidth="1"/>
    <col min="8710" max="8710" width="15.5" style="506" customWidth="1"/>
    <col min="8711" max="8711" width="12.25" style="506" customWidth="1"/>
    <col min="8712" max="8960" width="9" style="506"/>
    <col min="8961" max="8961" width="4.875" style="506" customWidth="1"/>
    <col min="8962" max="8962" width="30.625" style="506" customWidth="1"/>
    <col min="8963" max="8963" width="17" style="506" customWidth="1"/>
    <col min="8964" max="8964" width="13.5" style="506" customWidth="1"/>
    <col min="8965" max="8965" width="32.125" style="506" customWidth="1"/>
    <col min="8966" max="8966" width="15.5" style="506" customWidth="1"/>
    <col min="8967" max="8967" width="12.25" style="506" customWidth="1"/>
    <col min="8968" max="9216" width="9" style="506"/>
    <col min="9217" max="9217" width="4.875" style="506" customWidth="1"/>
    <col min="9218" max="9218" width="30.625" style="506" customWidth="1"/>
    <col min="9219" max="9219" width="17" style="506" customWidth="1"/>
    <col min="9220" max="9220" width="13.5" style="506" customWidth="1"/>
    <col min="9221" max="9221" width="32.125" style="506" customWidth="1"/>
    <col min="9222" max="9222" width="15.5" style="506" customWidth="1"/>
    <col min="9223" max="9223" width="12.25" style="506" customWidth="1"/>
    <col min="9224" max="9472" width="9" style="506"/>
    <col min="9473" max="9473" width="4.875" style="506" customWidth="1"/>
    <col min="9474" max="9474" width="30.625" style="506" customWidth="1"/>
    <col min="9475" max="9475" width="17" style="506" customWidth="1"/>
    <col min="9476" max="9476" width="13.5" style="506" customWidth="1"/>
    <col min="9477" max="9477" width="32.125" style="506" customWidth="1"/>
    <col min="9478" max="9478" width="15.5" style="506" customWidth="1"/>
    <col min="9479" max="9479" width="12.25" style="506" customWidth="1"/>
    <col min="9480" max="9728" width="9" style="506"/>
    <col min="9729" max="9729" width="4.875" style="506" customWidth="1"/>
    <col min="9730" max="9730" width="30.625" style="506" customWidth="1"/>
    <col min="9731" max="9731" width="17" style="506" customWidth="1"/>
    <col min="9732" max="9732" width="13.5" style="506" customWidth="1"/>
    <col min="9733" max="9733" width="32.125" style="506" customWidth="1"/>
    <col min="9734" max="9734" width="15.5" style="506" customWidth="1"/>
    <col min="9735" max="9735" width="12.25" style="506" customWidth="1"/>
    <col min="9736" max="9984" width="9" style="506"/>
    <col min="9985" max="9985" width="4.875" style="506" customWidth="1"/>
    <col min="9986" max="9986" width="30.625" style="506" customWidth="1"/>
    <col min="9987" max="9987" width="17" style="506" customWidth="1"/>
    <col min="9988" max="9988" width="13.5" style="506" customWidth="1"/>
    <col min="9989" max="9989" width="32.125" style="506" customWidth="1"/>
    <col min="9990" max="9990" width="15.5" style="506" customWidth="1"/>
    <col min="9991" max="9991" width="12.25" style="506" customWidth="1"/>
    <col min="9992" max="10240" width="9" style="506"/>
    <col min="10241" max="10241" width="4.875" style="506" customWidth="1"/>
    <col min="10242" max="10242" width="30.625" style="506" customWidth="1"/>
    <col min="10243" max="10243" width="17" style="506" customWidth="1"/>
    <col min="10244" max="10244" width="13.5" style="506" customWidth="1"/>
    <col min="10245" max="10245" width="32.125" style="506" customWidth="1"/>
    <col min="10246" max="10246" width="15.5" style="506" customWidth="1"/>
    <col min="10247" max="10247" width="12.25" style="506" customWidth="1"/>
    <col min="10248" max="10496" width="9" style="506"/>
    <col min="10497" max="10497" width="4.875" style="506" customWidth="1"/>
    <col min="10498" max="10498" width="30.625" style="506" customWidth="1"/>
    <col min="10499" max="10499" width="17" style="506" customWidth="1"/>
    <col min="10500" max="10500" width="13.5" style="506" customWidth="1"/>
    <col min="10501" max="10501" width="32.125" style="506" customWidth="1"/>
    <col min="10502" max="10502" width="15.5" style="506" customWidth="1"/>
    <col min="10503" max="10503" width="12.25" style="506" customWidth="1"/>
    <col min="10504" max="10752" width="9" style="506"/>
    <col min="10753" max="10753" width="4.875" style="506" customWidth="1"/>
    <col min="10754" max="10754" width="30.625" style="506" customWidth="1"/>
    <col min="10755" max="10755" width="17" style="506" customWidth="1"/>
    <col min="10756" max="10756" width="13.5" style="506" customWidth="1"/>
    <col min="10757" max="10757" width="32.125" style="506" customWidth="1"/>
    <col min="10758" max="10758" width="15.5" style="506" customWidth="1"/>
    <col min="10759" max="10759" width="12.25" style="506" customWidth="1"/>
    <col min="10760" max="11008" width="9" style="506"/>
    <col min="11009" max="11009" width="4.875" style="506" customWidth="1"/>
    <col min="11010" max="11010" width="30.625" style="506" customWidth="1"/>
    <col min="11011" max="11011" width="17" style="506" customWidth="1"/>
    <col min="11012" max="11012" width="13.5" style="506" customWidth="1"/>
    <col min="11013" max="11013" width="32.125" style="506" customWidth="1"/>
    <col min="11014" max="11014" width="15.5" style="506" customWidth="1"/>
    <col min="11015" max="11015" width="12.25" style="506" customWidth="1"/>
    <col min="11016" max="11264" width="9" style="506"/>
    <col min="11265" max="11265" width="4.875" style="506" customWidth="1"/>
    <col min="11266" max="11266" width="30.625" style="506" customWidth="1"/>
    <col min="11267" max="11267" width="17" style="506" customWidth="1"/>
    <col min="11268" max="11268" width="13.5" style="506" customWidth="1"/>
    <col min="11269" max="11269" width="32.125" style="506" customWidth="1"/>
    <col min="11270" max="11270" width="15.5" style="506" customWidth="1"/>
    <col min="11271" max="11271" width="12.25" style="506" customWidth="1"/>
    <col min="11272" max="11520" width="9" style="506"/>
    <col min="11521" max="11521" width="4.875" style="506" customWidth="1"/>
    <col min="11522" max="11522" width="30.625" style="506" customWidth="1"/>
    <col min="11523" max="11523" width="17" style="506" customWidth="1"/>
    <col min="11524" max="11524" width="13.5" style="506" customWidth="1"/>
    <col min="11525" max="11525" width="32.125" style="506" customWidth="1"/>
    <col min="11526" max="11526" width="15.5" style="506" customWidth="1"/>
    <col min="11527" max="11527" width="12.25" style="506" customWidth="1"/>
    <col min="11528" max="11776" width="9" style="506"/>
    <col min="11777" max="11777" width="4.875" style="506" customWidth="1"/>
    <col min="11778" max="11778" width="30.625" style="506" customWidth="1"/>
    <col min="11779" max="11779" width="17" style="506" customWidth="1"/>
    <col min="11780" max="11780" width="13.5" style="506" customWidth="1"/>
    <col min="11781" max="11781" width="32.125" style="506" customWidth="1"/>
    <col min="11782" max="11782" width="15.5" style="506" customWidth="1"/>
    <col min="11783" max="11783" width="12.25" style="506" customWidth="1"/>
    <col min="11784" max="12032" width="9" style="506"/>
    <col min="12033" max="12033" width="4.875" style="506" customWidth="1"/>
    <col min="12034" max="12034" width="30.625" style="506" customWidth="1"/>
    <col min="12035" max="12035" width="17" style="506" customWidth="1"/>
    <col min="12036" max="12036" width="13.5" style="506" customWidth="1"/>
    <col min="12037" max="12037" width="32.125" style="506" customWidth="1"/>
    <col min="12038" max="12038" width="15.5" style="506" customWidth="1"/>
    <col min="12039" max="12039" width="12.25" style="506" customWidth="1"/>
    <col min="12040" max="12288" width="9" style="506"/>
    <col min="12289" max="12289" width="4.875" style="506" customWidth="1"/>
    <col min="12290" max="12290" width="30.625" style="506" customWidth="1"/>
    <col min="12291" max="12291" width="17" style="506" customWidth="1"/>
    <col min="12292" max="12292" width="13.5" style="506" customWidth="1"/>
    <col min="12293" max="12293" width="32.125" style="506" customWidth="1"/>
    <col min="12294" max="12294" width="15.5" style="506" customWidth="1"/>
    <col min="12295" max="12295" width="12.25" style="506" customWidth="1"/>
    <col min="12296" max="12544" width="9" style="506"/>
    <col min="12545" max="12545" width="4.875" style="506" customWidth="1"/>
    <col min="12546" max="12546" width="30.625" style="506" customWidth="1"/>
    <col min="12547" max="12547" width="17" style="506" customWidth="1"/>
    <col min="12548" max="12548" width="13.5" style="506" customWidth="1"/>
    <col min="12549" max="12549" width="32.125" style="506" customWidth="1"/>
    <col min="12550" max="12550" width="15.5" style="506" customWidth="1"/>
    <col min="12551" max="12551" width="12.25" style="506" customWidth="1"/>
    <col min="12552" max="12800" width="9" style="506"/>
    <col min="12801" max="12801" width="4.875" style="506" customWidth="1"/>
    <col min="12802" max="12802" width="30.625" style="506" customWidth="1"/>
    <col min="12803" max="12803" width="17" style="506" customWidth="1"/>
    <col min="12804" max="12804" width="13.5" style="506" customWidth="1"/>
    <col min="12805" max="12805" width="32.125" style="506" customWidth="1"/>
    <col min="12806" max="12806" width="15.5" style="506" customWidth="1"/>
    <col min="12807" max="12807" width="12.25" style="506" customWidth="1"/>
    <col min="12808" max="13056" width="9" style="506"/>
    <col min="13057" max="13057" width="4.875" style="506" customWidth="1"/>
    <col min="13058" max="13058" width="30.625" style="506" customWidth="1"/>
    <col min="13059" max="13059" width="17" style="506" customWidth="1"/>
    <col min="13060" max="13060" width="13.5" style="506" customWidth="1"/>
    <col min="13061" max="13061" width="32.125" style="506" customWidth="1"/>
    <col min="13062" max="13062" width="15.5" style="506" customWidth="1"/>
    <col min="13063" max="13063" width="12.25" style="506" customWidth="1"/>
    <col min="13064" max="13312" width="9" style="506"/>
    <col min="13313" max="13313" width="4.875" style="506" customWidth="1"/>
    <col min="13314" max="13314" width="30.625" style="506" customWidth="1"/>
    <col min="13315" max="13315" width="17" style="506" customWidth="1"/>
    <col min="13316" max="13316" width="13.5" style="506" customWidth="1"/>
    <col min="13317" max="13317" width="32.125" style="506" customWidth="1"/>
    <col min="13318" max="13318" width="15.5" style="506" customWidth="1"/>
    <col min="13319" max="13319" width="12.25" style="506" customWidth="1"/>
    <col min="13320" max="13568" width="9" style="506"/>
    <col min="13569" max="13569" width="4.875" style="506" customWidth="1"/>
    <col min="13570" max="13570" width="30.625" style="506" customWidth="1"/>
    <col min="13571" max="13571" width="17" style="506" customWidth="1"/>
    <col min="13572" max="13572" width="13.5" style="506" customWidth="1"/>
    <col min="13573" max="13573" width="32.125" style="506" customWidth="1"/>
    <col min="13574" max="13574" width="15.5" style="506" customWidth="1"/>
    <col min="13575" max="13575" width="12.25" style="506" customWidth="1"/>
    <col min="13576" max="13824" width="9" style="506"/>
    <col min="13825" max="13825" width="4.875" style="506" customWidth="1"/>
    <col min="13826" max="13826" width="30.625" style="506" customWidth="1"/>
    <col min="13827" max="13827" width="17" style="506" customWidth="1"/>
    <col min="13828" max="13828" width="13.5" style="506" customWidth="1"/>
    <col min="13829" max="13829" width="32.125" style="506" customWidth="1"/>
    <col min="13830" max="13830" width="15.5" style="506" customWidth="1"/>
    <col min="13831" max="13831" width="12.25" style="506" customWidth="1"/>
    <col min="13832" max="14080" width="9" style="506"/>
    <col min="14081" max="14081" width="4.875" style="506" customWidth="1"/>
    <col min="14082" max="14082" width="30.625" style="506" customWidth="1"/>
    <col min="14083" max="14083" width="17" style="506" customWidth="1"/>
    <col min="14084" max="14084" width="13.5" style="506" customWidth="1"/>
    <col min="14085" max="14085" width="32.125" style="506" customWidth="1"/>
    <col min="14086" max="14086" width="15.5" style="506" customWidth="1"/>
    <col min="14087" max="14087" width="12.25" style="506" customWidth="1"/>
    <col min="14088" max="14336" width="9" style="506"/>
    <col min="14337" max="14337" width="4.875" style="506" customWidth="1"/>
    <col min="14338" max="14338" width="30.625" style="506" customWidth="1"/>
    <col min="14339" max="14339" width="17" style="506" customWidth="1"/>
    <col min="14340" max="14340" width="13.5" style="506" customWidth="1"/>
    <col min="14341" max="14341" width="32.125" style="506" customWidth="1"/>
    <col min="14342" max="14342" width="15.5" style="506" customWidth="1"/>
    <col min="14343" max="14343" width="12.25" style="506" customWidth="1"/>
    <col min="14344" max="14592" width="9" style="506"/>
    <col min="14593" max="14593" width="4.875" style="506" customWidth="1"/>
    <col min="14594" max="14594" width="30.625" style="506" customWidth="1"/>
    <col min="14595" max="14595" width="17" style="506" customWidth="1"/>
    <col min="14596" max="14596" width="13.5" style="506" customWidth="1"/>
    <col min="14597" max="14597" width="32.125" style="506" customWidth="1"/>
    <col min="14598" max="14598" width="15.5" style="506" customWidth="1"/>
    <col min="14599" max="14599" width="12.25" style="506" customWidth="1"/>
    <col min="14600" max="14848" width="9" style="506"/>
    <col min="14849" max="14849" width="4.875" style="506" customWidth="1"/>
    <col min="14850" max="14850" width="30.625" style="506" customWidth="1"/>
    <col min="14851" max="14851" width="17" style="506" customWidth="1"/>
    <col min="14852" max="14852" width="13.5" style="506" customWidth="1"/>
    <col min="14853" max="14853" width="32.125" style="506" customWidth="1"/>
    <col min="14854" max="14854" width="15.5" style="506" customWidth="1"/>
    <col min="14855" max="14855" width="12.25" style="506" customWidth="1"/>
    <col min="14856" max="15104" width="9" style="506"/>
    <col min="15105" max="15105" width="4.875" style="506" customWidth="1"/>
    <col min="15106" max="15106" width="30.625" style="506" customWidth="1"/>
    <col min="15107" max="15107" width="17" style="506" customWidth="1"/>
    <col min="15108" max="15108" width="13.5" style="506" customWidth="1"/>
    <col min="15109" max="15109" width="32.125" style="506" customWidth="1"/>
    <col min="15110" max="15110" width="15.5" style="506" customWidth="1"/>
    <col min="15111" max="15111" width="12.25" style="506" customWidth="1"/>
    <col min="15112" max="15360" width="9" style="506"/>
    <col min="15361" max="15361" width="4.875" style="506" customWidth="1"/>
    <col min="15362" max="15362" width="30.625" style="506" customWidth="1"/>
    <col min="15363" max="15363" width="17" style="506" customWidth="1"/>
    <col min="15364" max="15364" width="13.5" style="506" customWidth="1"/>
    <col min="15365" max="15365" width="32.125" style="506" customWidth="1"/>
    <col min="15366" max="15366" width="15.5" style="506" customWidth="1"/>
    <col min="15367" max="15367" width="12.25" style="506" customWidth="1"/>
    <col min="15368" max="15616" width="9" style="506"/>
    <col min="15617" max="15617" width="4.875" style="506" customWidth="1"/>
    <col min="15618" max="15618" width="30.625" style="506" customWidth="1"/>
    <col min="15619" max="15619" width="17" style="506" customWidth="1"/>
    <col min="15620" max="15620" width="13.5" style="506" customWidth="1"/>
    <col min="15621" max="15621" width="32.125" style="506" customWidth="1"/>
    <col min="15622" max="15622" width="15.5" style="506" customWidth="1"/>
    <col min="15623" max="15623" width="12.25" style="506" customWidth="1"/>
    <col min="15624" max="15872" width="9" style="506"/>
    <col min="15873" max="15873" width="4.875" style="506" customWidth="1"/>
    <col min="15874" max="15874" width="30.625" style="506" customWidth="1"/>
    <col min="15875" max="15875" width="17" style="506" customWidth="1"/>
    <col min="15876" max="15876" width="13.5" style="506" customWidth="1"/>
    <col min="15877" max="15877" width="32.125" style="506" customWidth="1"/>
    <col min="15878" max="15878" width="15.5" style="506" customWidth="1"/>
    <col min="15879" max="15879" width="12.25" style="506" customWidth="1"/>
    <col min="15880" max="16128" width="9" style="506"/>
    <col min="16129" max="16129" width="4.875" style="506" customWidth="1"/>
    <col min="16130" max="16130" width="30.625" style="506" customWidth="1"/>
    <col min="16131" max="16131" width="17" style="506" customWidth="1"/>
    <col min="16132" max="16132" width="13.5" style="506" customWidth="1"/>
    <col min="16133" max="16133" width="32.125" style="506" customWidth="1"/>
    <col min="16134" max="16134" width="15.5" style="506" customWidth="1"/>
    <col min="16135" max="16135" width="12.25" style="506" customWidth="1"/>
    <col min="16136" max="16384" width="9" style="506"/>
  </cols>
  <sheetData>
    <row r="1" ht="21" customHeight="1" spans="1:16">
      <c r="A1" s="4" t="s">
        <v>59</v>
      </c>
      <c r="B1" s="157"/>
      <c r="C1" s="157"/>
      <c r="D1" s="157"/>
      <c r="E1" s="157"/>
      <c r="F1" s="208"/>
      <c r="G1" s="274"/>
      <c r="H1" s="274"/>
      <c r="I1" s="4"/>
      <c r="J1" s="157"/>
      <c r="K1" s="157"/>
      <c r="L1" s="157"/>
      <c r="M1" s="157"/>
      <c r="N1" s="208"/>
      <c r="O1" s="4"/>
      <c r="P1" s="4"/>
    </row>
    <row r="2" ht="23.25" customHeight="1" spans="1:16">
      <c r="A2" s="510" t="s">
        <v>60</v>
      </c>
      <c r="B2" s="511"/>
      <c r="C2" s="511"/>
      <c r="D2" s="511"/>
      <c r="E2" s="511"/>
      <c r="F2" s="523"/>
      <c r="G2" s="524"/>
      <c r="H2" s="524"/>
      <c r="I2" s="538"/>
      <c r="J2" s="511"/>
      <c r="K2" s="511"/>
      <c r="L2" s="511"/>
      <c r="M2" s="511"/>
      <c r="N2" s="523"/>
      <c r="O2" s="538"/>
      <c r="P2" s="538"/>
    </row>
    <row r="3" ht="18" customHeight="1" spans="1:16">
      <c r="A3" s="512"/>
      <c r="B3" s="513"/>
      <c r="C3" s="513"/>
      <c r="D3" s="513"/>
      <c r="E3" s="513"/>
      <c r="F3" s="525"/>
      <c r="G3" s="526"/>
      <c r="H3" s="526"/>
      <c r="I3" s="512"/>
      <c r="J3" s="513"/>
      <c r="K3" s="513"/>
      <c r="L3" s="513"/>
      <c r="M3" s="513"/>
      <c r="N3" s="525"/>
      <c r="O3" s="526"/>
      <c r="P3" s="541" t="s">
        <v>2</v>
      </c>
    </row>
    <row r="4" ht="39" customHeight="1" spans="1:16">
      <c r="A4" s="342" t="s">
        <v>3</v>
      </c>
      <c r="B4" s="514" t="s">
        <v>61</v>
      </c>
      <c r="C4" s="514" t="s">
        <v>62</v>
      </c>
      <c r="D4" s="514" t="s">
        <v>63</v>
      </c>
      <c r="E4" s="514" t="s">
        <v>4</v>
      </c>
      <c r="F4" s="527" t="s">
        <v>64</v>
      </c>
      <c r="G4" s="431" t="s">
        <v>65</v>
      </c>
      <c r="H4" s="431" t="s">
        <v>66</v>
      </c>
      <c r="I4" s="342" t="s">
        <v>67</v>
      </c>
      <c r="J4" s="514" t="s">
        <v>61</v>
      </c>
      <c r="K4" s="514" t="s">
        <v>62</v>
      </c>
      <c r="L4" s="514" t="s">
        <v>63</v>
      </c>
      <c r="M4" s="514" t="s">
        <v>4</v>
      </c>
      <c r="N4" s="527" t="s">
        <v>64</v>
      </c>
      <c r="O4" s="431" t="s">
        <v>65</v>
      </c>
      <c r="P4" s="431" t="s">
        <v>66</v>
      </c>
    </row>
    <row r="5" ht="15.75" customHeight="1" spans="1:16">
      <c r="A5" s="342" t="s">
        <v>68</v>
      </c>
      <c r="B5" s="515">
        <f>B6+B33</f>
        <v>3766.1</v>
      </c>
      <c r="C5" s="515">
        <f>C6+C33</f>
        <v>0</v>
      </c>
      <c r="D5" s="515">
        <f>D6+D33</f>
        <v>5696.73</v>
      </c>
      <c r="E5" s="515">
        <f>E6+E33</f>
        <v>5664.89</v>
      </c>
      <c r="F5" s="528">
        <f>F6+F33</f>
        <v>3918.78</v>
      </c>
      <c r="G5" s="449">
        <f t="shared" ref="G5:G42" si="0">ROUND(E5/D5*100,1)</f>
        <v>99.4</v>
      </c>
      <c r="H5" s="529">
        <f>ROUND(SUM(E5-F5)/F5*100,3)</f>
        <v>44.557</v>
      </c>
      <c r="I5" s="342" t="s">
        <v>68</v>
      </c>
      <c r="J5" s="515">
        <f>J6+J33</f>
        <v>3766.1</v>
      </c>
      <c r="K5" s="515">
        <f>K6+K33</f>
        <v>0</v>
      </c>
      <c r="L5" s="515">
        <f>L6+L33</f>
        <v>5696.73</v>
      </c>
      <c r="M5" s="515">
        <f>M6+M33</f>
        <v>5664.89</v>
      </c>
      <c r="N5" s="528">
        <f>N6+N33</f>
        <v>3918.78</v>
      </c>
      <c r="O5" s="449">
        <f>ROUND(M5/L5*100,1)</f>
        <v>99.4</v>
      </c>
      <c r="P5" s="529">
        <f t="shared" ref="P5:P39" si="1">ROUND(SUM(M5-N5)/N5*100,3)</f>
        <v>44.557</v>
      </c>
    </row>
    <row r="6" ht="15.75" customHeight="1" spans="1:16">
      <c r="A6" s="516" t="s">
        <v>69</v>
      </c>
      <c r="B6" s="515">
        <f>B7+B23</f>
        <v>261</v>
      </c>
      <c r="C6" s="515">
        <f>C7+C23</f>
        <v>0</v>
      </c>
      <c r="D6" s="515">
        <f>D7+D23</f>
        <v>261</v>
      </c>
      <c r="E6" s="515">
        <f>E7+E23</f>
        <v>229.16</v>
      </c>
      <c r="F6" s="528">
        <v>175.71</v>
      </c>
      <c r="G6" s="449">
        <f t="shared" si="0"/>
        <v>87.8</v>
      </c>
      <c r="H6" s="529">
        <f t="shared" ref="H6:H30" si="2">ROUND(SUM(E6-F6)/F6*100,3)</f>
        <v>30.419</v>
      </c>
      <c r="I6" s="516" t="s">
        <v>70</v>
      </c>
      <c r="J6" s="515">
        <f>SUM(J7:J32)</f>
        <v>3735.42</v>
      </c>
      <c r="K6" s="515">
        <f t="shared" ref="K6:N6" si="3">SUM(K7:K31)</f>
        <v>0</v>
      </c>
      <c r="L6" s="515">
        <f t="shared" si="3"/>
        <v>5635.19</v>
      </c>
      <c r="M6" s="515">
        <f t="shared" si="3"/>
        <v>4833.35</v>
      </c>
      <c r="N6" s="528">
        <f t="shared" si="3"/>
        <v>3085.55</v>
      </c>
      <c r="O6" s="449">
        <f>ROUND(M6/L6*100,1)</f>
        <v>85.8</v>
      </c>
      <c r="P6" s="529">
        <f t="shared" si="1"/>
        <v>56.645</v>
      </c>
    </row>
    <row r="7" ht="15.75" customHeight="1" spans="1:16">
      <c r="A7" s="422" t="s">
        <v>71</v>
      </c>
      <c r="B7" s="517">
        <f>SUM(B8:B22)</f>
        <v>218</v>
      </c>
      <c r="C7" s="517">
        <f>SUM(C8:C22)</f>
        <v>0</v>
      </c>
      <c r="D7" s="517">
        <f>SUM(D8:D22)</f>
        <v>218</v>
      </c>
      <c r="E7" s="517">
        <v>204.91</v>
      </c>
      <c r="F7" s="530">
        <v>154.96</v>
      </c>
      <c r="G7" s="449">
        <f t="shared" si="0"/>
        <v>94</v>
      </c>
      <c r="H7" s="529">
        <f t="shared" si="2"/>
        <v>32.234</v>
      </c>
      <c r="I7" s="539" t="s">
        <v>72</v>
      </c>
      <c r="J7" s="517">
        <v>720.64</v>
      </c>
      <c r="K7" s="517">
        <v>0</v>
      </c>
      <c r="L7" s="517">
        <v>785.81</v>
      </c>
      <c r="M7" s="517">
        <v>785.81</v>
      </c>
      <c r="N7" s="542">
        <v>798.6</v>
      </c>
      <c r="O7" s="449">
        <f>ROUND(M7/L7*100,1)</f>
        <v>100</v>
      </c>
      <c r="P7" s="529">
        <f t="shared" si="1"/>
        <v>-1.602</v>
      </c>
    </row>
    <row r="8" ht="15.75" customHeight="1" spans="1:16">
      <c r="A8" s="422" t="s">
        <v>73</v>
      </c>
      <c r="B8" s="517">
        <v>110</v>
      </c>
      <c r="C8" s="167"/>
      <c r="D8" s="517">
        <f>SUM(B8:C8)</f>
        <v>110</v>
      </c>
      <c r="E8" s="297">
        <v>85.18</v>
      </c>
      <c r="F8" s="531">
        <v>87.63</v>
      </c>
      <c r="G8" s="449">
        <f t="shared" si="0"/>
        <v>77.4</v>
      </c>
      <c r="H8" s="529">
        <f t="shared" si="2"/>
        <v>-2.796</v>
      </c>
      <c r="I8" s="539" t="s">
        <v>74</v>
      </c>
      <c r="J8" s="517"/>
      <c r="K8" s="167"/>
      <c r="L8" s="517">
        <f t="shared" ref="L8:L32" si="4">SUM(J8:K8)</f>
        <v>0</v>
      </c>
      <c r="M8" s="297"/>
      <c r="N8" s="543"/>
      <c r="O8" s="449">
        <v>0</v>
      </c>
      <c r="P8" s="529">
        <v>0</v>
      </c>
    </row>
    <row r="9" ht="15.75" customHeight="1" spans="1:16">
      <c r="A9" s="422" t="s">
        <v>75</v>
      </c>
      <c r="B9" s="517">
        <v>5</v>
      </c>
      <c r="C9" s="167"/>
      <c r="D9" s="517">
        <f t="shared" ref="D9:D22" si="5">SUM(B9:C9)</f>
        <v>5</v>
      </c>
      <c r="E9" s="297">
        <v>15.76</v>
      </c>
      <c r="F9" s="531">
        <v>4.34</v>
      </c>
      <c r="G9" s="449">
        <f t="shared" si="0"/>
        <v>315.2</v>
      </c>
      <c r="H9" s="529">
        <f t="shared" si="2"/>
        <v>263.134</v>
      </c>
      <c r="I9" s="539" t="s">
        <v>76</v>
      </c>
      <c r="J9" s="517">
        <v>9.42</v>
      </c>
      <c r="K9" s="167"/>
      <c r="L9" s="517">
        <v>12.42</v>
      </c>
      <c r="M9" s="297">
        <v>12.42</v>
      </c>
      <c r="N9" s="543">
        <v>0.58</v>
      </c>
      <c r="O9" s="449">
        <f t="shared" ref="O9:O39" si="6">ROUND(M9/L9*100,1)</f>
        <v>100</v>
      </c>
      <c r="P9" s="529">
        <f t="shared" si="1"/>
        <v>2041.379</v>
      </c>
    </row>
    <row r="10" ht="15.75" customHeight="1" spans="1:16">
      <c r="A10" s="422" t="s">
        <v>77</v>
      </c>
      <c r="B10" s="517">
        <v>15</v>
      </c>
      <c r="C10" s="167"/>
      <c r="D10" s="517">
        <f t="shared" si="5"/>
        <v>15</v>
      </c>
      <c r="E10" s="297">
        <v>4.96</v>
      </c>
      <c r="F10" s="531">
        <v>5.21</v>
      </c>
      <c r="G10" s="449">
        <f t="shared" si="0"/>
        <v>33.1</v>
      </c>
      <c r="H10" s="529">
        <f t="shared" si="2"/>
        <v>-4.798</v>
      </c>
      <c r="I10" s="539" t="s">
        <v>78</v>
      </c>
      <c r="J10" s="517">
        <v>0</v>
      </c>
      <c r="K10" s="167">
        <v>0</v>
      </c>
      <c r="L10" s="517">
        <f t="shared" si="4"/>
        <v>0</v>
      </c>
      <c r="M10" s="297">
        <v>0</v>
      </c>
      <c r="N10" s="543"/>
      <c r="O10" s="449"/>
      <c r="P10" s="529"/>
    </row>
    <row r="11" ht="15.75" customHeight="1" spans="1:16">
      <c r="A11" s="422" t="s">
        <v>79</v>
      </c>
      <c r="B11" s="517">
        <v>0</v>
      </c>
      <c r="C11" s="167"/>
      <c r="D11" s="517">
        <f t="shared" si="5"/>
        <v>0</v>
      </c>
      <c r="E11" s="297">
        <v>55</v>
      </c>
      <c r="F11" s="531">
        <v>0</v>
      </c>
      <c r="G11" s="449">
        <v>0</v>
      </c>
      <c r="H11" s="529">
        <v>100</v>
      </c>
      <c r="I11" s="539" t="s">
        <v>80</v>
      </c>
      <c r="J11" s="517">
        <v>0</v>
      </c>
      <c r="K11" s="167">
        <v>0</v>
      </c>
      <c r="L11" s="517">
        <f t="shared" si="4"/>
        <v>0</v>
      </c>
      <c r="M11" s="297">
        <v>0</v>
      </c>
      <c r="N11" s="543"/>
      <c r="O11" s="449"/>
      <c r="P11" s="529"/>
    </row>
    <row r="12" ht="15.75" customHeight="1" spans="1:16">
      <c r="A12" s="422" t="s">
        <v>81</v>
      </c>
      <c r="B12" s="517">
        <v>34</v>
      </c>
      <c r="C12" s="167"/>
      <c r="D12" s="517">
        <f t="shared" si="5"/>
        <v>34</v>
      </c>
      <c r="E12" s="297">
        <v>17.89</v>
      </c>
      <c r="F12" s="531">
        <v>18.07</v>
      </c>
      <c r="G12" s="449">
        <f t="shared" si="0"/>
        <v>52.6</v>
      </c>
      <c r="H12" s="529">
        <f t="shared" si="2"/>
        <v>-0.996</v>
      </c>
      <c r="I12" s="539" t="s">
        <v>82</v>
      </c>
      <c r="J12" s="517">
        <v>0</v>
      </c>
      <c r="K12" s="167"/>
      <c r="L12" s="517">
        <f t="shared" si="4"/>
        <v>0</v>
      </c>
      <c r="M12" s="297">
        <v>0</v>
      </c>
      <c r="N12" s="543"/>
      <c r="O12" s="449"/>
      <c r="P12" s="529"/>
    </row>
    <row r="13" ht="15.75" customHeight="1" spans="1:16">
      <c r="A13" s="422" t="s">
        <v>83</v>
      </c>
      <c r="B13" s="517">
        <v>20</v>
      </c>
      <c r="C13" s="167"/>
      <c r="D13" s="517">
        <f t="shared" si="5"/>
        <v>20</v>
      </c>
      <c r="E13" s="297">
        <v>0.26</v>
      </c>
      <c r="F13" s="531">
        <v>0.18</v>
      </c>
      <c r="G13" s="449">
        <f t="shared" si="0"/>
        <v>1.3</v>
      </c>
      <c r="H13" s="529">
        <f t="shared" si="2"/>
        <v>44.444</v>
      </c>
      <c r="I13" s="539" t="s">
        <v>84</v>
      </c>
      <c r="J13" s="517">
        <v>124.84</v>
      </c>
      <c r="K13" s="167"/>
      <c r="L13" s="517">
        <v>133.85</v>
      </c>
      <c r="M13" s="544">
        <v>133.85</v>
      </c>
      <c r="N13" s="543">
        <v>139.15</v>
      </c>
      <c r="O13" s="449">
        <f t="shared" si="6"/>
        <v>100</v>
      </c>
      <c r="P13" s="529">
        <f t="shared" si="1"/>
        <v>-3.809</v>
      </c>
    </row>
    <row r="14" ht="15.75" customHeight="1" spans="1:16">
      <c r="A14" s="422" t="s">
        <v>85</v>
      </c>
      <c r="B14" s="517">
        <v>2</v>
      </c>
      <c r="C14" s="167"/>
      <c r="D14" s="517">
        <f t="shared" si="5"/>
        <v>2</v>
      </c>
      <c r="E14" s="297">
        <v>5.66</v>
      </c>
      <c r="F14" s="531">
        <v>1.87</v>
      </c>
      <c r="G14" s="449">
        <f t="shared" si="0"/>
        <v>283</v>
      </c>
      <c r="H14" s="529">
        <f t="shared" si="2"/>
        <v>202.674</v>
      </c>
      <c r="I14" s="539" t="s">
        <v>86</v>
      </c>
      <c r="J14" s="517">
        <v>375.62</v>
      </c>
      <c r="K14" s="167"/>
      <c r="L14" s="517">
        <v>835.02</v>
      </c>
      <c r="M14" s="544">
        <v>765.02</v>
      </c>
      <c r="N14" s="543">
        <v>789.59</v>
      </c>
      <c r="O14" s="449">
        <f t="shared" si="6"/>
        <v>91.6</v>
      </c>
      <c r="P14" s="529">
        <f t="shared" si="1"/>
        <v>-3.112</v>
      </c>
    </row>
    <row r="15" ht="15.75" customHeight="1" spans="1:16">
      <c r="A15" s="422" t="s">
        <v>87</v>
      </c>
      <c r="B15" s="517">
        <v>0</v>
      </c>
      <c r="C15" s="167"/>
      <c r="D15" s="517">
        <f t="shared" si="5"/>
        <v>0</v>
      </c>
      <c r="E15" s="297">
        <v>1.35</v>
      </c>
      <c r="F15" s="531">
        <v>1.24</v>
      </c>
      <c r="G15" s="449"/>
      <c r="H15" s="529">
        <f t="shared" si="2"/>
        <v>8.871</v>
      </c>
      <c r="I15" s="539" t="s">
        <v>88</v>
      </c>
      <c r="J15" s="517">
        <v>121.65</v>
      </c>
      <c r="K15" s="167">
        <v>0</v>
      </c>
      <c r="L15" s="517">
        <v>217.85</v>
      </c>
      <c r="M15" s="544">
        <v>217.85</v>
      </c>
      <c r="N15" s="543">
        <v>162.84</v>
      </c>
      <c r="O15" s="449">
        <f t="shared" si="6"/>
        <v>100</v>
      </c>
      <c r="P15" s="529">
        <f t="shared" si="1"/>
        <v>33.782</v>
      </c>
    </row>
    <row r="16" ht="15.75" customHeight="1" spans="1:16">
      <c r="A16" s="518" t="s">
        <v>89</v>
      </c>
      <c r="B16" s="517">
        <v>2</v>
      </c>
      <c r="C16" s="167"/>
      <c r="D16" s="517">
        <f t="shared" si="5"/>
        <v>2</v>
      </c>
      <c r="E16" s="297">
        <v>2.28</v>
      </c>
      <c r="F16" s="531">
        <v>1.55</v>
      </c>
      <c r="G16" s="449">
        <f t="shared" si="0"/>
        <v>114</v>
      </c>
      <c r="H16" s="529">
        <f t="shared" si="2"/>
        <v>47.097</v>
      </c>
      <c r="I16" s="539" t="s">
        <v>90</v>
      </c>
      <c r="J16" s="517">
        <v>0.02</v>
      </c>
      <c r="K16" s="167">
        <v>0</v>
      </c>
      <c r="L16" s="517">
        <v>61.78</v>
      </c>
      <c r="M16" s="544">
        <v>1.78</v>
      </c>
      <c r="N16" s="543">
        <v>1.15</v>
      </c>
      <c r="O16" s="449">
        <f t="shared" si="6"/>
        <v>2.9</v>
      </c>
      <c r="P16" s="529">
        <f t="shared" si="1"/>
        <v>54.783</v>
      </c>
    </row>
    <row r="17" ht="15.75" customHeight="1" spans="1:16">
      <c r="A17" s="422" t="s">
        <v>91</v>
      </c>
      <c r="B17" s="517">
        <v>0</v>
      </c>
      <c r="C17" s="167"/>
      <c r="D17" s="517">
        <f t="shared" si="5"/>
        <v>0</v>
      </c>
      <c r="E17" s="297">
        <v>0</v>
      </c>
      <c r="F17" s="531">
        <v>0</v>
      </c>
      <c r="G17" s="449"/>
      <c r="H17" s="529"/>
      <c r="I17" s="539" t="s">
        <v>92</v>
      </c>
      <c r="J17" s="517">
        <v>1030.04</v>
      </c>
      <c r="K17" s="167">
        <v>0</v>
      </c>
      <c r="L17" s="517">
        <v>563.46</v>
      </c>
      <c r="M17" s="544">
        <v>498.3</v>
      </c>
      <c r="N17" s="543">
        <v>88.17</v>
      </c>
      <c r="O17" s="449">
        <f t="shared" si="6"/>
        <v>88.4</v>
      </c>
      <c r="P17" s="529">
        <f t="shared" si="1"/>
        <v>465.158</v>
      </c>
    </row>
    <row r="18" ht="15.75" customHeight="1" spans="1:16">
      <c r="A18" s="518" t="s">
        <v>93</v>
      </c>
      <c r="B18" s="517">
        <v>30</v>
      </c>
      <c r="C18" s="167"/>
      <c r="D18" s="517">
        <f t="shared" si="5"/>
        <v>30</v>
      </c>
      <c r="E18" s="297">
        <v>16.14</v>
      </c>
      <c r="F18" s="531">
        <v>34.65</v>
      </c>
      <c r="G18" s="449">
        <f t="shared" si="0"/>
        <v>53.8</v>
      </c>
      <c r="H18" s="529">
        <f t="shared" si="2"/>
        <v>-53.42</v>
      </c>
      <c r="I18" s="539" t="s">
        <v>94</v>
      </c>
      <c r="J18" s="517">
        <v>625.47</v>
      </c>
      <c r="K18" s="167">
        <v>0</v>
      </c>
      <c r="L18" s="517">
        <v>1135.43</v>
      </c>
      <c r="M18" s="544">
        <v>1086.43</v>
      </c>
      <c r="N18" s="543">
        <v>853.05</v>
      </c>
      <c r="O18" s="449">
        <f t="shared" si="6"/>
        <v>95.7</v>
      </c>
      <c r="P18" s="529">
        <f t="shared" si="1"/>
        <v>27.358</v>
      </c>
    </row>
    <row r="19" ht="15.75" customHeight="1" spans="1:16">
      <c r="A19" s="518" t="s">
        <v>95</v>
      </c>
      <c r="B19" s="517">
        <v>0</v>
      </c>
      <c r="C19" s="167"/>
      <c r="D19" s="517">
        <f t="shared" si="5"/>
        <v>0</v>
      </c>
      <c r="E19" s="297">
        <v>0.43</v>
      </c>
      <c r="F19" s="531">
        <v>0.22</v>
      </c>
      <c r="G19" s="449"/>
      <c r="H19" s="529">
        <v>100</v>
      </c>
      <c r="I19" s="539" t="s">
        <v>96</v>
      </c>
      <c r="J19" s="517">
        <v>26.1</v>
      </c>
      <c r="K19" s="517">
        <v>0</v>
      </c>
      <c r="L19" s="517">
        <v>842.06</v>
      </c>
      <c r="M19" s="544">
        <v>842.06</v>
      </c>
      <c r="N19" s="543">
        <v>137.66</v>
      </c>
      <c r="O19" s="449">
        <f t="shared" si="6"/>
        <v>100</v>
      </c>
      <c r="P19" s="529">
        <f t="shared" si="1"/>
        <v>511.695</v>
      </c>
    </row>
    <row r="20" ht="15.75" customHeight="1" spans="1:16">
      <c r="A20" s="518" t="s">
        <v>97</v>
      </c>
      <c r="B20" s="517">
        <v>0</v>
      </c>
      <c r="C20" s="517">
        <f>SUM(C21:C27)</f>
        <v>0</v>
      </c>
      <c r="D20" s="517">
        <f t="shared" si="5"/>
        <v>0</v>
      </c>
      <c r="E20" s="517">
        <v>0</v>
      </c>
      <c r="F20" s="531">
        <v>0</v>
      </c>
      <c r="G20" s="449">
        <v>0</v>
      </c>
      <c r="H20" s="529"/>
      <c r="I20" s="539" t="s">
        <v>98</v>
      </c>
      <c r="J20" s="517">
        <v>0</v>
      </c>
      <c r="K20" s="167"/>
      <c r="L20" s="517">
        <f t="shared" si="4"/>
        <v>0</v>
      </c>
      <c r="M20" s="297">
        <v>0</v>
      </c>
      <c r="N20" s="543"/>
      <c r="O20" s="449"/>
      <c r="P20" s="529"/>
    </row>
    <row r="21" ht="15.75" customHeight="1" spans="1:16">
      <c r="A21" s="518"/>
      <c r="B21" s="517">
        <v>0</v>
      </c>
      <c r="C21" s="517">
        <f>SUM(C22:C28)</f>
        <v>0</v>
      </c>
      <c r="D21" s="517">
        <f t="shared" si="5"/>
        <v>0</v>
      </c>
      <c r="E21" s="517">
        <v>0</v>
      </c>
      <c r="F21" s="531"/>
      <c r="G21" s="449">
        <v>0</v>
      </c>
      <c r="H21" s="529">
        <v>0</v>
      </c>
      <c r="I21" s="539" t="s">
        <v>99</v>
      </c>
      <c r="J21" s="517">
        <v>0</v>
      </c>
      <c r="K21" s="167"/>
      <c r="L21" s="517">
        <f t="shared" si="4"/>
        <v>0</v>
      </c>
      <c r="M21" s="297">
        <v>0</v>
      </c>
      <c r="N21" s="543">
        <v>2.69</v>
      </c>
      <c r="O21" s="449"/>
      <c r="P21" s="529"/>
    </row>
    <row r="22" ht="15.75" customHeight="1" spans="1:16">
      <c r="A22" s="518" t="s">
        <v>100</v>
      </c>
      <c r="B22" s="517">
        <v>0</v>
      </c>
      <c r="C22" s="517">
        <f>SUM(C23:C29)</f>
        <v>0</v>
      </c>
      <c r="D22" s="517">
        <f t="shared" si="5"/>
        <v>0</v>
      </c>
      <c r="E22" s="517">
        <v>0</v>
      </c>
      <c r="F22" s="530">
        <v>20.75</v>
      </c>
      <c r="G22" s="449">
        <v>0</v>
      </c>
      <c r="H22" s="529">
        <v>0</v>
      </c>
      <c r="I22" s="539" t="s">
        <v>101</v>
      </c>
      <c r="J22" s="517">
        <v>0</v>
      </c>
      <c r="K22" s="167"/>
      <c r="L22" s="517">
        <f t="shared" si="4"/>
        <v>0</v>
      </c>
      <c r="M22" s="297">
        <v>0</v>
      </c>
      <c r="N22" s="543"/>
      <c r="O22" s="449"/>
      <c r="P22" s="529"/>
    </row>
    <row r="23" ht="15.75" customHeight="1" spans="1:16">
      <c r="A23" s="422" t="s">
        <v>102</v>
      </c>
      <c r="B23" s="517">
        <f>SUM(B24:B30)</f>
        <v>43</v>
      </c>
      <c r="C23" s="517">
        <f>SUM(C24:C30)</f>
        <v>0</v>
      </c>
      <c r="D23" s="517">
        <f>SUM(D24:D30)</f>
        <v>43</v>
      </c>
      <c r="E23" s="517">
        <v>24.25</v>
      </c>
      <c r="F23" s="530"/>
      <c r="G23" s="449">
        <f t="shared" si="0"/>
        <v>56.4</v>
      </c>
      <c r="H23" s="529">
        <v>16.87</v>
      </c>
      <c r="I23" s="539" t="s">
        <v>103</v>
      </c>
      <c r="J23" s="517">
        <v>0</v>
      </c>
      <c r="K23" s="482"/>
      <c r="L23" s="517">
        <f t="shared" si="4"/>
        <v>0</v>
      </c>
      <c r="M23" s="297"/>
      <c r="N23" s="542"/>
      <c r="O23" s="449"/>
      <c r="P23" s="529">
        <v>0</v>
      </c>
    </row>
    <row r="24" ht="15.75" customHeight="1" spans="1:16">
      <c r="A24" s="422" t="s">
        <v>104</v>
      </c>
      <c r="B24" s="517">
        <v>0</v>
      </c>
      <c r="C24" s="517">
        <f>SUM(C25:C31)</f>
        <v>0</v>
      </c>
      <c r="D24" s="517">
        <f t="shared" ref="D24:D31" si="7">SUM(B24:C24)</f>
        <v>0</v>
      </c>
      <c r="E24" s="517">
        <v>0</v>
      </c>
      <c r="F24" s="531">
        <v>4.69</v>
      </c>
      <c r="G24" s="449"/>
      <c r="H24" s="529"/>
      <c r="I24" s="539" t="s">
        <v>105</v>
      </c>
      <c r="J24" s="517">
        <v>0</v>
      </c>
      <c r="K24" s="482"/>
      <c r="L24" s="517">
        <f t="shared" si="4"/>
        <v>0</v>
      </c>
      <c r="M24" s="297">
        <v>0</v>
      </c>
      <c r="N24" s="543"/>
      <c r="O24" s="449"/>
      <c r="P24" s="529"/>
    </row>
    <row r="25" ht="15.75" customHeight="1" spans="1:16">
      <c r="A25" s="422" t="s">
        <v>106</v>
      </c>
      <c r="B25" s="517">
        <v>5</v>
      </c>
      <c r="C25" s="167"/>
      <c r="D25" s="517">
        <f t="shared" si="7"/>
        <v>5</v>
      </c>
      <c r="E25" s="297">
        <v>5.03</v>
      </c>
      <c r="F25" s="531">
        <v>0.12</v>
      </c>
      <c r="G25" s="449">
        <f t="shared" si="0"/>
        <v>100.6</v>
      </c>
      <c r="H25" s="529">
        <f t="shared" si="2"/>
        <v>4091.667</v>
      </c>
      <c r="I25" s="539" t="s">
        <v>107</v>
      </c>
      <c r="J25" s="517">
        <v>101.37</v>
      </c>
      <c r="K25" s="482">
        <v>0</v>
      </c>
      <c r="L25" s="517">
        <v>451.95</v>
      </c>
      <c r="M25" s="297">
        <v>451.95</v>
      </c>
      <c r="N25" s="543">
        <v>110.17</v>
      </c>
      <c r="O25" s="449">
        <f t="shared" si="6"/>
        <v>100</v>
      </c>
      <c r="P25" s="529">
        <f t="shared" si="1"/>
        <v>310.23</v>
      </c>
    </row>
    <row r="26" ht="15.75" customHeight="1" spans="1:16">
      <c r="A26" s="422" t="s">
        <v>108</v>
      </c>
      <c r="B26" s="517">
        <v>1</v>
      </c>
      <c r="C26" s="167"/>
      <c r="D26" s="517">
        <f t="shared" si="7"/>
        <v>1</v>
      </c>
      <c r="E26" s="297">
        <v>0.12</v>
      </c>
      <c r="F26" s="531">
        <v>12.45</v>
      </c>
      <c r="G26" s="449">
        <f t="shared" si="0"/>
        <v>12</v>
      </c>
      <c r="H26" s="529">
        <f t="shared" si="2"/>
        <v>-99.036</v>
      </c>
      <c r="I26" s="539" t="s">
        <v>109</v>
      </c>
      <c r="J26" s="517">
        <v>0</v>
      </c>
      <c r="K26" s="482">
        <v>0</v>
      </c>
      <c r="L26" s="517">
        <f t="shared" si="4"/>
        <v>0</v>
      </c>
      <c r="M26" s="297">
        <v>0</v>
      </c>
      <c r="N26" s="543"/>
      <c r="O26" s="449"/>
      <c r="P26" s="529"/>
    </row>
    <row r="27" ht="15.75" customHeight="1" spans="1:16">
      <c r="A27" s="422" t="s">
        <v>110</v>
      </c>
      <c r="B27" s="517">
        <v>12</v>
      </c>
      <c r="C27" s="167"/>
      <c r="D27" s="517">
        <f t="shared" si="7"/>
        <v>12</v>
      </c>
      <c r="E27" s="297">
        <v>16.49</v>
      </c>
      <c r="F27" s="531"/>
      <c r="G27" s="449">
        <f t="shared" si="0"/>
        <v>137.4</v>
      </c>
      <c r="H27" s="529">
        <v>100</v>
      </c>
      <c r="I27" s="539" t="s">
        <v>111</v>
      </c>
      <c r="J27" s="540">
        <v>21.41</v>
      </c>
      <c r="K27" s="482"/>
      <c r="L27" s="517">
        <v>37.88</v>
      </c>
      <c r="M27" s="482">
        <v>37.88</v>
      </c>
      <c r="N27" s="545">
        <v>1.9</v>
      </c>
      <c r="O27" s="449">
        <f t="shared" si="6"/>
        <v>100</v>
      </c>
      <c r="P27" s="529">
        <f t="shared" si="1"/>
        <v>1893.684</v>
      </c>
    </row>
    <row r="28" ht="15.75" customHeight="1" spans="1:16">
      <c r="A28" s="422" t="s">
        <v>112</v>
      </c>
      <c r="B28" s="517">
        <v>20</v>
      </c>
      <c r="C28" s="167"/>
      <c r="D28" s="517">
        <f t="shared" si="7"/>
        <v>20</v>
      </c>
      <c r="E28" s="297">
        <v>0</v>
      </c>
      <c r="F28" s="531"/>
      <c r="G28" s="449">
        <v>0</v>
      </c>
      <c r="H28" s="529"/>
      <c r="I28" s="539" t="s">
        <v>113</v>
      </c>
      <c r="J28" s="540">
        <v>56</v>
      </c>
      <c r="K28" s="482"/>
      <c r="L28" s="517">
        <v>34.84</v>
      </c>
      <c r="M28" s="482"/>
      <c r="N28" s="545"/>
      <c r="O28" s="449">
        <f t="shared" si="6"/>
        <v>0</v>
      </c>
      <c r="P28" s="529">
        <v>0</v>
      </c>
    </row>
    <row r="29" ht="15.75" customHeight="1" spans="1:16">
      <c r="A29" s="422" t="s">
        <v>114</v>
      </c>
      <c r="B29" s="517">
        <v>0</v>
      </c>
      <c r="C29" s="167"/>
      <c r="D29" s="517">
        <f t="shared" si="7"/>
        <v>0</v>
      </c>
      <c r="E29" s="297">
        <v>0</v>
      </c>
      <c r="F29" s="531">
        <v>0</v>
      </c>
      <c r="G29" s="449"/>
      <c r="H29" s="529"/>
      <c r="I29" s="539" t="s">
        <v>115</v>
      </c>
      <c r="J29" s="540">
        <v>522.84</v>
      </c>
      <c r="K29" s="482"/>
      <c r="L29" s="517">
        <v>522.84</v>
      </c>
      <c r="M29" s="482">
        <v>0</v>
      </c>
      <c r="N29" s="545">
        <v>0</v>
      </c>
      <c r="O29" s="449">
        <f t="shared" si="6"/>
        <v>0</v>
      </c>
      <c r="P29" s="529"/>
    </row>
    <row r="30" ht="15.75" customHeight="1" spans="1:16">
      <c r="A30" s="422" t="s">
        <v>116</v>
      </c>
      <c r="B30" s="517">
        <v>5</v>
      </c>
      <c r="C30" s="167"/>
      <c r="D30" s="517">
        <f t="shared" si="7"/>
        <v>5</v>
      </c>
      <c r="E30" s="297">
        <v>2.62</v>
      </c>
      <c r="F30" s="531">
        <v>3.49</v>
      </c>
      <c r="G30" s="449">
        <f t="shared" si="0"/>
        <v>52.4</v>
      </c>
      <c r="H30" s="529">
        <f t="shared" si="2"/>
        <v>-24.928</v>
      </c>
      <c r="I30" s="539" t="s">
        <v>117</v>
      </c>
      <c r="J30" s="540">
        <v>0</v>
      </c>
      <c r="K30" s="482"/>
      <c r="L30" s="517">
        <f t="shared" si="4"/>
        <v>0</v>
      </c>
      <c r="M30" s="482">
        <v>0</v>
      </c>
      <c r="N30" s="545"/>
      <c r="O30" s="449"/>
      <c r="P30" s="529"/>
    </row>
    <row r="31" ht="15.75" customHeight="1" spans="1:16">
      <c r="A31" s="422"/>
      <c r="B31" s="519"/>
      <c r="C31" s="167"/>
      <c r="D31" s="517">
        <f t="shared" si="7"/>
        <v>0</v>
      </c>
      <c r="E31" s="167"/>
      <c r="F31" s="532"/>
      <c r="G31" s="449">
        <v>0</v>
      </c>
      <c r="H31" s="533"/>
      <c r="I31" s="539" t="s">
        <v>118</v>
      </c>
      <c r="J31" s="540"/>
      <c r="K31" s="482"/>
      <c r="L31" s="517">
        <f t="shared" si="4"/>
        <v>0</v>
      </c>
      <c r="M31" s="482">
        <v>0</v>
      </c>
      <c r="N31" s="535">
        <v>0</v>
      </c>
      <c r="O31" s="449">
        <v>0</v>
      </c>
      <c r="P31" s="529"/>
    </row>
    <row r="32" ht="15.75" customHeight="1" spans="1:16">
      <c r="A32" s="422"/>
      <c r="B32" s="519"/>
      <c r="C32" s="167"/>
      <c r="D32" s="517"/>
      <c r="E32" s="167"/>
      <c r="F32" s="532"/>
      <c r="G32" s="449">
        <v>0</v>
      </c>
      <c r="H32" s="533"/>
      <c r="I32" s="539"/>
      <c r="J32" s="540"/>
      <c r="K32" s="482"/>
      <c r="L32" s="517">
        <f t="shared" si="4"/>
        <v>0</v>
      </c>
      <c r="M32" s="482"/>
      <c r="N32" s="535"/>
      <c r="O32" s="449">
        <v>0</v>
      </c>
      <c r="P32" s="529">
        <v>0</v>
      </c>
    </row>
    <row r="33" ht="15.75" customHeight="1" spans="1:16">
      <c r="A33" s="516" t="s">
        <v>119</v>
      </c>
      <c r="B33" s="515">
        <f>SUM(B34:B38)+B42</f>
        <v>3505.1</v>
      </c>
      <c r="C33" s="515">
        <f>SUM(C34:C38)+C42</f>
        <v>0</v>
      </c>
      <c r="D33" s="515">
        <f>SUM(D34:D38)+D42</f>
        <v>5435.73</v>
      </c>
      <c r="E33" s="515">
        <f>SUM(E34:E38)+E42</f>
        <v>5435.73</v>
      </c>
      <c r="F33" s="534">
        <v>3743.07</v>
      </c>
      <c r="G33" s="449">
        <f t="shared" si="0"/>
        <v>100</v>
      </c>
      <c r="H33" s="529">
        <f t="shared" ref="H33:H42" si="8">ROUND(SUM(E33-F33)/F33*100,3)</f>
        <v>45.221</v>
      </c>
      <c r="I33" s="516" t="s">
        <v>120</v>
      </c>
      <c r="J33" s="515">
        <f>SUM(J34,J35,J36,J39,J40,J44)</f>
        <v>30.68</v>
      </c>
      <c r="K33" s="515">
        <f>SUM(K34,K35,K36,K39,K40,K44)</f>
        <v>0</v>
      </c>
      <c r="L33" s="515">
        <f>SUM(L34,L35,L36,L39,L40,L44)</f>
        <v>61.54</v>
      </c>
      <c r="M33" s="515">
        <f>SUM(M34,M35,M36,M39,M40,M44)</f>
        <v>831.54</v>
      </c>
      <c r="N33" s="528">
        <f>SUM(N34,N35,N36,N39,N40,N44)</f>
        <v>833.23</v>
      </c>
      <c r="O33" s="449">
        <f t="shared" si="6"/>
        <v>1351.2</v>
      </c>
      <c r="P33" s="529">
        <f t="shared" si="1"/>
        <v>-0.203</v>
      </c>
    </row>
    <row r="34" ht="15.75" customHeight="1" spans="1:16">
      <c r="A34" s="170" t="s">
        <v>121</v>
      </c>
      <c r="B34" s="297">
        <v>1940</v>
      </c>
      <c r="C34" s="520">
        <v>0</v>
      </c>
      <c r="D34" s="517">
        <v>4614.41</v>
      </c>
      <c r="E34" s="297">
        <v>4614.41</v>
      </c>
      <c r="F34" s="531">
        <v>3144.49</v>
      </c>
      <c r="G34" s="449">
        <f t="shared" si="0"/>
        <v>100</v>
      </c>
      <c r="H34" s="529">
        <f t="shared" si="8"/>
        <v>46.746</v>
      </c>
      <c r="I34" s="170" t="s">
        <v>122</v>
      </c>
      <c r="J34" s="297">
        <v>12.85</v>
      </c>
      <c r="K34" s="520"/>
      <c r="L34" s="517">
        <v>43.71</v>
      </c>
      <c r="M34" s="297">
        <v>43.71</v>
      </c>
      <c r="N34" s="543">
        <v>11.9</v>
      </c>
      <c r="O34" s="449">
        <f t="shared" si="6"/>
        <v>100</v>
      </c>
      <c r="P34" s="529">
        <f t="shared" si="1"/>
        <v>267.311</v>
      </c>
    </row>
    <row r="35" ht="15.75" customHeight="1" spans="1:16">
      <c r="A35" s="170" t="s">
        <v>123</v>
      </c>
      <c r="B35" s="297">
        <v>0</v>
      </c>
      <c r="C35" s="520"/>
      <c r="D35" s="517">
        <f t="shared" ref="D35:D41" si="9">SUM(B35:C35)</f>
        <v>0</v>
      </c>
      <c r="E35" s="297">
        <v>0</v>
      </c>
      <c r="F35" s="531"/>
      <c r="G35" s="449"/>
      <c r="H35" s="529"/>
      <c r="I35" s="170" t="s">
        <v>124</v>
      </c>
      <c r="J35" s="297">
        <v>0</v>
      </c>
      <c r="K35" s="520">
        <v>0</v>
      </c>
      <c r="L35" s="517">
        <f t="shared" ref="L35:L44" si="10">SUM(J35:K35)</f>
        <v>0</v>
      </c>
      <c r="M35" s="297">
        <v>0</v>
      </c>
      <c r="N35" s="543"/>
      <c r="O35" s="449"/>
      <c r="P35" s="529"/>
    </row>
    <row r="36" ht="15.75" customHeight="1" spans="1:16">
      <c r="A36" s="170" t="s">
        <v>125</v>
      </c>
      <c r="B36" s="297">
        <v>17.83</v>
      </c>
      <c r="C36" s="520"/>
      <c r="D36" s="517">
        <f t="shared" si="9"/>
        <v>17.83</v>
      </c>
      <c r="E36" s="297">
        <v>17.83</v>
      </c>
      <c r="F36" s="531">
        <v>17.83</v>
      </c>
      <c r="G36" s="449">
        <f t="shared" si="0"/>
        <v>100</v>
      </c>
      <c r="H36" s="529">
        <f t="shared" si="8"/>
        <v>0</v>
      </c>
      <c r="I36" s="170" t="s">
        <v>126</v>
      </c>
      <c r="J36" s="297">
        <v>0</v>
      </c>
      <c r="K36" s="297">
        <f>SUM(K37:K38)</f>
        <v>0</v>
      </c>
      <c r="L36" s="297">
        <v>0</v>
      </c>
      <c r="M36" s="297">
        <v>0</v>
      </c>
      <c r="N36" s="545"/>
      <c r="O36" s="449"/>
      <c r="P36" s="529"/>
    </row>
    <row r="37" ht="15.75" customHeight="1" spans="1:16">
      <c r="A37" s="170" t="s">
        <v>127</v>
      </c>
      <c r="B37" s="297">
        <v>0</v>
      </c>
      <c r="C37" s="520"/>
      <c r="D37" s="517">
        <f t="shared" si="9"/>
        <v>0</v>
      </c>
      <c r="E37" s="297">
        <v>0</v>
      </c>
      <c r="F37" s="531"/>
      <c r="G37" s="449"/>
      <c r="H37" s="529"/>
      <c r="I37" s="170" t="s">
        <v>128</v>
      </c>
      <c r="J37" s="297">
        <v>0</v>
      </c>
      <c r="K37" s="520"/>
      <c r="L37" s="517">
        <f t="shared" si="10"/>
        <v>0</v>
      </c>
      <c r="M37" s="297">
        <v>0</v>
      </c>
      <c r="N37" s="545"/>
      <c r="O37" s="449"/>
      <c r="P37" s="529"/>
    </row>
    <row r="38" ht="15.75" customHeight="1" spans="1:16">
      <c r="A38" s="170" t="s">
        <v>129</v>
      </c>
      <c r="B38" s="297">
        <v>0</v>
      </c>
      <c r="C38" s="297">
        <v>0</v>
      </c>
      <c r="D38" s="517">
        <f t="shared" si="9"/>
        <v>0</v>
      </c>
      <c r="E38" s="297">
        <v>0</v>
      </c>
      <c r="F38" s="531"/>
      <c r="G38" s="449"/>
      <c r="H38" s="529"/>
      <c r="I38" s="170" t="s">
        <v>130</v>
      </c>
      <c r="J38" s="297">
        <v>0</v>
      </c>
      <c r="K38" s="297">
        <f t="shared" ref="K38" si="11">SUM(K39:K41)</f>
        <v>0</v>
      </c>
      <c r="L38" s="517">
        <f t="shared" si="10"/>
        <v>0</v>
      </c>
      <c r="M38" s="297">
        <v>0</v>
      </c>
      <c r="N38" s="546"/>
      <c r="O38" s="449"/>
      <c r="P38" s="529">
        <v>0</v>
      </c>
    </row>
    <row r="39" ht="15.75" customHeight="1" spans="1:16">
      <c r="A39" s="170" t="s">
        <v>131</v>
      </c>
      <c r="B39" s="297">
        <v>0</v>
      </c>
      <c r="C39" s="520">
        <v>0</v>
      </c>
      <c r="D39" s="517">
        <f t="shared" si="9"/>
        <v>0</v>
      </c>
      <c r="E39" s="297">
        <v>0</v>
      </c>
      <c r="F39" s="531"/>
      <c r="G39" s="449"/>
      <c r="H39" s="529"/>
      <c r="I39" s="170" t="s">
        <v>132</v>
      </c>
      <c r="J39" s="297">
        <v>17.83</v>
      </c>
      <c r="K39" s="520"/>
      <c r="L39" s="517">
        <f t="shared" si="10"/>
        <v>17.83</v>
      </c>
      <c r="M39" s="297">
        <v>508.3</v>
      </c>
      <c r="N39" s="546">
        <v>17.83</v>
      </c>
      <c r="O39" s="449">
        <f t="shared" si="6"/>
        <v>2850.8</v>
      </c>
      <c r="P39" s="529">
        <f t="shared" si="1"/>
        <v>2750.813</v>
      </c>
    </row>
    <row r="40" ht="15.75" customHeight="1" spans="1:16">
      <c r="A40" s="170" t="s">
        <v>133</v>
      </c>
      <c r="B40" s="297">
        <v>0</v>
      </c>
      <c r="C40" s="520"/>
      <c r="D40" s="517">
        <f t="shared" si="9"/>
        <v>0</v>
      </c>
      <c r="E40" s="297">
        <v>0</v>
      </c>
      <c r="F40" s="531"/>
      <c r="G40" s="449"/>
      <c r="H40" s="529"/>
      <c r="I40" s="170" t="s">
        <v>134</v>
      </c>
      <c r="J40" s="297">
        <f>SUM(J41:J43)</f>
        <v>0</v>
      </c>
      <c r="K40" s="520"/>
      <c r="L40" s="517">
        <f t="shared" si="10"/>
        <v>0</v>
      </c>
      <c r="M40" s="297"/>
      <c r="N40" s="546"/>
      <c r="O40" s="449">
        <v>0</v>
      </c>
      <c r="P40" s="529">
        <v>0</v>
      </c>
    </row>
    <row r="41" ht="15.75" customHeight="1" spans="1:16">
      <c r="A41" s="193" t="s">
        <v>135</v>
      </c>
      <c r="B41" s="482"/>
      <c r="C41" s="482">
        <v>0</v>
      </c>
      <c r="D41" s="517">
        <f t="shared" si="9"/>
        <v>0</v>
      </c>
      <c r="E41" s="297">
        <v>0</v>
      </c>
      <c r="F41" s="532"/>
      <c r="G41" s="449"/>
      <c r="H41" s="529">
        <v>0</v>
      </c>
      <c r="I41" s="170" t="s">
        <v>136</v>
      </c>
      <c r="J41" s="482"/>
      <c r="K41" s="482"/>
      <c r="L41" s="517">
        <f t="shared" si="10"/>
        <v>0</v>
      </c>
      <c r="M41" s="297"/>
      <c r="N41" s="546"/>
      <c r="O41" s="449">
        <v>0</v>
      </c>
      <c r="P41" s="529">
        <v>0</v>
      </c>
    </row>
    <row r="42" ht="15.75" customHeight="1" spans="1:16">
      <c r="A42" s="170" t="s">
        <v>137</v>
      </c>
      <c r="B42" s="520">
        <v>1547.27</v>
      </c>
      <c r="C42" s="520"/>
      <c r="D42" s="517">
        <v>803.49</v>
      </c>
      <c r="E42" s="297">
        <v>803.49</v>
      </c>
      <c r="F42" s="531">
        <v>580.75</v>
      </c>
      <c r="G42" s="449">
        <f t="shared" si="0"/>
        <v>100</v>
      </c>
      <c r="H42" s="529">
        <f t="shared" si="8"/>
        <v>38.354</v>
      </c>
      <c r="I42" s="170" t="s">
        <v>138</v>
      </c>
      <c r="J42" s="520"/>
      <c r="K42" s="520"/>
      <c r="L42" s="517">
        <f t="shared" si="10"/>
        <v>0</v>
      </c>
      <c r="M42" s="297"/>
      <c r="N42" s="546"/>
      <c r="O42" s="449">
        <v>0</v>
      </c>
      <c r="P42" s="529">
        <v>0</v>
      </c>
    </row>
    <row r="43" ht="15.75" customHeight="1" spans="1:16">
      <c r="A43" s="193"/>
      <c r="B43" s="482"/>
      <c r="C43" s="482"/>
      <c r="D43" s="482"/>
      <c r="E43" s="482" t="s">
        <v>139</v>
      </c>
      <c r="F43" s="532"/>
      <c r="G43" s="449">
        <v>0</v>
      </c>
      <c r="H43" s="529">
        <v>0</v>
      </c>
      <c r="I43" s="170" t="s">
        <v>140</v>
      </c>
      <c r="J43" s="482"/>
      <c r="K43" s="482"/>
      <c r="L43" s="517">
        <f t="shared" si="10"/>
        <v>0</v>
      </c>
      <c r="M43" s="482"/>
      <c r="N43" s="547"/>
      <c r="O43" s="449">
        <v>0</v>
      </c>
      <c r="P43" s="529">
        <v>0</v>
      </c>
    </row>
    <row r="44" ht="15.75" customHeight="1" spans="1:16">
      <c r="A44" s="193"/>
      <c r="B44" s="482"/>
      <c r="C44" s="482"/>
      <c r="D44" s="482"/>
      <c r="E44" s="482"/>
      <c r="F44" s="535"/>
      <c r="G44" s="449">
        <v>0</v>
      </c>
      <c r="H44" s="529">
        <v>0</v>
      </c>
      <c r="I44" s="170" t="s">
        <v>141</v>
      </c>
      <c r="J44" s="482"/>
      <c r="K44" s="482"/>
      <c r="L44" s="517">
        <f t="shared" si="10"/>
        <v>0</v>
      </c>
      <c r="M44" s="297">
        <v>279.53</v>
      </c>
      <c r="N44" s="547">
        <v>803.5</v>
      </c>
      <c r="O44" s="449">
        <v>0</v>
      </c>
      <c r="P44" s="529">
        <v>0</v>
      </c>
    </row>
    <row r="45" s="505" customFormat="1" ht="63" customHeight="1" spans="1:16">
      <c r="A45" s="521" t="s">
        <v>142</v>
      </c>
      <c r="B45" s="522"/>
      <c r="C45" s="522"/>
      <c r="D45" s="522"/>
      <c r="E45" s="522"/>
      <c r="F45" s="536"/>
      <c r="G45" s="537"/>
      <c r="H45" s="537"/>
      <c r="I45" s="521"/>
      <c r="J45" s="522"/>
      <c r="K45" s="522"/>
      <c r="L45" s="522"/>
      <c r="M45" s="522"/>
      <c r="N45" s="536"/>
      <c r="O45" s="521"/>
      <c r="P45" s="521"/>
    </row>
  </sheetData>
  <mergeCells count="3">
    <mergeCell ref="A1:P1"/>
    <mergeCell ref="A2:P2"/>
    <mergeCell ref="A45:P45"/>
  </mergeCells>
  <printOptions horizontalCentered="1"/>
  <pageMargins left="0" right="0.0393700787401575" top="0" bottom="0" header="0.15748031496063" footer="0.31496062992126"/>
  <pageSetup paperSize="9" scale="64" fitToWidth="0" orientation="landscape" blackAndWhite="1" errors="blank"/>
  <headerFooter alignWithMargins="0">
    <oddFooter>&amp;C&amp;P</oddFooter>
  </headerFooter>
  <ignoredErrors>
    <ignoredError sqref="D20:D22 D23:D24 L33 L38" formula="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G42" sqref="G42"/>
    </sheetView>
  </sheetViews>
  <sheetFormatPr defaultColWidth="9" defaultRowHeight="14.25" outlineLevelCol="3"/>
  <cols>
    <col min="1" max="3" width="22.125" customWidth="1"/>
    <col min="4" max="4" width="27" customWidth="1"/>
    <col min="5" max="5" width="28.875" customWidth="1"/>
  </cols>
  <sheetData>
    <row r="1" ht="89.25" customHeight="1" spans="1:4">
      <c r="A1" s="45" t="s">
        <v>1599</v>
      </c>
      <c r="B1" s="45"/>
      <c r="C1" s="45"/>
      <c r="D1" s="45"/>
    </row>
    <row r="2" ht="27" customHeight="1" spans="1:4">
      <c r="A2" s="73" t="s">
        <v>1600</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ht="13.5" customHeight="1" spans="1:4">
      <c r="A10" s="74"/>
      <c r="B10" s="74"/>
      <c r="C10" s="74"/>
      <c r="D10" s="74"/>
    </row>
    <row r="11" ht="27" customHeight="1" spans="1:4">
      <c r="A11" s="74"/>
      <c r="B11" s="74"/>
      <c r="C11" s="74"/>
      <c r="D11" s="74"/>
    </row>
    <row r="12" ht="1.5" customHeight="1" spans="1:4">
      <c r="A12" s="74"/>
      <c r="B12" s="74"/>
      <c r="C12" s="74"/>
      <c r="D12" s="74"/>
    </row>
    <row r="13" hidden="1" customHeight="1" spans="1:4">
      <c r="A13" s="74"/>
      <c r="B13" s="74"/>
      <c r="C13" s="74"/>
      <c r="D13" s="74"/>
    </row>
    <row r="14" hidden="1" customHeight="1" spans="1:4">
      <c r="A14" s="74"/>
      <c r="B14" s="74"/>
      <c r="C14" s="74"/>
      <c r="D14" s="74"/>
    </row>
    <row r="15" hidden="1" customHeight="1" spans="1:4">
      <c r="A15" s="74"/>
      <c r="B15" s="74"/>
      <c r="C15" s="74"/>
      <c r="D15" s="74"/>
    </row>
    <row r="16" hidden="1" customHeight="1" spans="1:4">
      <c r="A16" s="74"/>
      <c r="B16" s="74"/>
      <c r="C16" s="74"/>
      <c r="D16" s="74"/>
    </row>
    <row r="17" hidden="1" customHeight="1" spans="1:4">
      <c r="A17" s="74"/>
      <c r="B17" s="74"/>
      <c r="C17" s="74"/>
      <c r="D17" s="74"/>
    </row>
    <row r="18" hidden="1" customHeight="1" spans="1:4">
      <c r="A18" s="74"/>
      <c r="B18" s="74"/>
      <c r="C18" s="74"/>
      <c r="D18" s="74"/>
    </row>
    <row r="19" hidden="1" customHeight="1" spans="1:4">
      <c r="A19" s="74"/>
      <c r="B19" s="74"/>
      <c r="C19" s="74"/>
      <c r="D19" s="74"/>
    </row>
    <row r="20" hidden="1" customHeight="1" spans="1:4">
      <c r="A20" s="74"/>
      <c r="B20" s="74"/>
      <c r="C20" s="74"/>
      <c r="D20" s="74"/>
    </row>
    <row r="21" hidden="1" customHeight="1" spans="1:4">
      <c r="A21" s="74"/>
      <c r="B21" s="74"/>
      <c r="C21" s="74"/>
      <c r="D21" s="74"/>
    </row>
    <row r="22" hidden="1" customHeight="1" spans="1:4">
      <c r="A22" s="74"/>
      <c r="B22" s="74"/>
      <c r="C22" s="74"/>
      <c r="D22" s="74"/>
    </row>
    <row r="23" hidden="1" customHeight="1" spans="1:4">
      <c r="A23" s="74"/>
      <c r="B23" s="74"/>
      <c r="C23" s="74"/>
      <c r="D23" s="74"/>
    </row>
    <row r="24" hidden="1" customHeight="1" spans="1:4">
      <c r="A24" s="74"/>
      <c r="B24" s="74"/>
      <c r="C24" s="74"/>
      <c r="D24" s="74"/>
    </row>
    <row r="25" hidden="1" customHeight="1" spans="1:4">
      <c r="A25" s="74"/>
      <c r="B25" s="74"/>
      <c r="C25" s="74"/>
      <c r="D25" s="74"/>
    </row>
    <row r="26" hidden="1" customHeight="1" spans="1:4">
      <c r="A26" s="74"/>
      <c r="B26" s="74"/>
      <c r="C26" s="74"/>
      <c r="D26" s="74"/>
    </row>
    <row r="27" ht="29.25" hidden="1" customHeight="1" spans="1:4">
      <c r="A27" s="74"/>
      <c r="B27" s="74"/>
      <c r="C27" s="74"/>
      <c r="D27" s="74"/>
    </row>
    <row r="28" hidden="1" customHeight="1" spans="1:4">
      <c r="A28" s="74"/>
      <c r="B28" s="74"/>
      <c r="C28" s="74"/>
      <c r="D28" s="74"/>
    </row>
    <row r="29" hidden="1" customHeight="1" spans="1:4">
      <c r="A29" s="74"/>
      <c r="B29" s="74"/>
      <c r="C29" s="74"/>
      <c r="D29" s="74"/>
    </row>
    <row r="30" hidden="1" customHeight="1" spans="1:4">
      <c r="A30" s="74"/>
      <c r="B30" s="74"/>
      <c r="C30" s="74"/>
      <c r="D30" s="74"/>
    </row>
    <row r="31" hidden="1" customHeight="1" spans="1:4">
      <c r="A31" s="74"/>
      <c r="B31" s="74"/>
      <c r="C31" s="74"/>
      <c r="D31" s="74"/>
    </row>
    <row r="32" hidden="1" customHeight="1" spans="1:4">
      <c r="A32" s="74"/>
      <c r="B32" s="74"/>
      <c r="C32" s="74"/>
      <c r="D32" s="74"/>
    </row>
    <row r="33" hidden="1" customHeight="1" spans="1:4">
      <c r="A33" s="74"/>
      <c r="B33" s="74"/>
      <c r="C33" s="74"/>
      <c r="D33" s="74"/>
    </row>
    <row r="34" hidden="1" customHeight="1" spans="1:4">
      <c r="A34" s="74"/>
      <c r="B34" s="74"/>
      <c r="C34" s="74"/>
      <c r="D34" s="74"/>
    </row>
    <row r="35" hidden="1"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28" workbookViewId="0">
      <selection activeCell="A42" sqref="A42"/>
    </sheetView>
  </sheetViews>
  <sheetFormatPr defaultColWidth="9" defaultRowHeight="14.25" outlineLevelCol="3"/>
  <cols>
    <col min="1" max="1" width="56.25" style="48" customWidth="1"/>
    <col min="2" max="2" width="36.5" style="66" customWidth="1"/>
    <col min="3" max="16384" width="9" style="48"/>
  </cols>
  <sheetData>
    <row r="1" s="65" customFormat="1" ht="18" spans="1:2">
      <c r="A1" s="50" t="s">
        <v>1601</v>
      </c>
      <c r="B1" s="50"/>
    </row>
    <row r="2" ht="30" customHeight="1" spans="1:2">
      <c r="A2" s="60" t="s">
        <v>1602</v>
      </c>
      <c r="B2" s="61"/>
    </row>
    <row r="3" ht="21" customHeight="1" spans="2:2">
      <c r="B3" s="54" t="s">
        <v>2</v>
      </c>
    </row>
    <row r="4" ht="33.75" customHeight="1" spans="1:2">
      <c r="A4" s="55" t="s">
        <v>1603</v>
      </c>
      <c r="B4" s="67" t="s">
        <v>61</v>
      </c>
    </row>
    <row r="5" ht="20.25" customHeight="1" spans="1:2">
      <c r="A5" s="62" t="s">
        <v>1604</v>
      </c>
      <c r="B5" s="68"/>
    </row>
    <row r="6" ht="20.25" customHeight="1" spans="1:2">
      <c r="A6" s="69" t="s">
        <v>1605</v>
      </c>
      <c r="B6" s="70"/>
    </row>
    <row r="7" ht="20.25" customHeight="1" spans="1:2">
      <c r="A7" s="69" t="s">
        <v>1606</v>
      </c>
      <c r="B7" s="70"/>
    </row>
    <row r="8" ht="20.25" customHeight="1" spans="1:2">
      <c r="A8" s="69" t="s">
        <v>1607</v>
      </c>
      <c r="B8" s="70"/>
    </row>
    <row r="9" ht="20.25" customHeight="1" spans="1:2">
      <c r="A9" s="71" t="s">
        <v>1608</v>
      </c>
      <c r="B9" s="68"/>
    </row>
    <row r="10" ht="20.25" customHeight="1" spans="1:2">
      <c r="A10" s="69" t="s">
        <v>1605</v>
      </c>
      <c r="B10" s="70"/>
    </row>
    <row r="11" ht="20.25" customHeight="1" spans="1:2">
      <c r="A11" s="69" t="s">
        <v>1606</v>
      </c>
      <c r="B11" s="70"/>
    </row>
    <row r="12" ht="20.25" customHeight="1" spans="1:2">
      <c r="A12" s="69" t="s">
        <v>1607</v>
      </c>
      <c r="B12" s="70"/>
    </row>
    <row r="13" ht="20.25" customHeight="1" spans="1:2">
      <c r="A13" s="62" t="s">
        <v>1609</v>
      </c>
      <c r="B13" s="68"/>
    </row>
    <row r="14" ht="20.25" customHeight="1" spans="1:2">
      <c r="A14" s="69" t="s">
        <v>1605</v>
      </c>
      <c r="B14" s="70"/>
    </row>
    <row r="15" ht="20.25" customHeight="1" spans="1:2">
      <c r="A15" s="69" t="s">
        <v>1606</v>
      </c>
      <c r="B15" s="70"/>
    </row>
    <row r="16" ht="20.25" customHeight="1" spans="1:2">
      <c r="A16" s="69" t="s">
        <v>1607</v>
      </c>
      <c r="B16" s="70"/>
    </row>
    <row r="17" ht="20.25" customHeight="1" spans="1:2">
      <c r="A17" s="62" t="s">
        <v>1610</v>
      </c>
      <c r="B17" s="68"/>
    </row>
    <row r="18" ht="20.25" customHeight="1" spans="1:2">
      <c r="A18" s="69" t="s">
        <v>1605</v>
      </c>
      <c r="B18" s="70"/>
    </row>
    <row r="19" ht="20.25" customHeight="1" spans="1:2">
      <c r="A19" s="69" t="s">
        <v>1606</v>
      </c>
      <c r="B19" s="70"/>
    </row>
    <row r="20" ht="20.25" customHeight="1" spans="1:2">
      <c r="A20" s="69" t="s">
        <v>1607</v>
      </c>
      <c r="B20" s="70"/>
    </row>
    <row r="21" ht="20.25" customHeight="1" spans="1:2">
      <c r="A21" s="62" t="s">
        <v>1611</v>
      </c>
      <c r="B21" s="68"/>
    </row>
    <row r="22" ht="20.25" customHeight="1" spans="1:2">
      <c r="A22" s="69" t="s">
        <v>1605</v>
      </c>
      <c r="B22" s="70"/>
    </row>
    <row r="23" ht="20.25" customHeight="1" spans="1:2">
      <c r="A23" s="69" t="s">
        <v>1606</v>
      </c>
      <c r="B23" s="70"/>
    </row>
    <row r="24" ht="20.25" customHeight="1" spans="1:2">
      <c r="A24" s="69" t="s">
        <v>1607</v>
      </c>
      <c r="B24" s="70"/>
    </row>
    <row r="25" ht="20.25" customHeight="1" spans="1:2">
      <c r="A25" s="62" t="s">
        <v>1612</v>
      </c>
      <c r="B25" s="68"/>
    </row>
    <row r="26" ht="20.25" customHeight="1" spans="1:2">
      <c r="A26" s="69" t="s">
        <v>1605</v>
      </c>
      <c r="B26" s="70"/>
    </row>
    <row r="27" ht="20.25" customHeight="1" spans="1:2">
      <c r="A27" s="69" t="s">
        <v>1606</v>
      </c>
      <c r="B27" s="70"/>
    </row>
    <row r="28" ht="20.25" customHeight="1" spans="1:2">
      <c r="A28" s="69" t="s">
        <v>1607</v>
      </c>
      <c r="B28" s="70"/>
    </row>
    <row r="29" ht="20.25" customHeight="1" spans="1:2">
      <c r="A29" s="62" t="s">
        <v>1613</v>
      </c>
      <c r="B29" s="68"/>
    </row>
    <row r="30" ht="20.25" customHeight="1" spans="1:2">
      <c r="A30" s="69" t="s">
        <v>1605</v>
      </c>
      <c r="B30" s="70"/>
    </row>
    <row r="31" ht="20.25" customHeight="1" spans="1:2">
      <c r="A31" s="69" t="s">
        <v>1606</v>
      </c>
      <c r="B31" s="70"/>
    </row>
    <row r="32" ht="20.25" customHeight="1" spans="1:2">
      <c r="A32" s="69" t="s">
        <v>1607</v>
      </c>
      <c r="B32" s="70"/>
    </row>
    <row r="33" ht="20.25" customHeight="1" spans="1:2">
      <c r="A33" s="57"/>
      <c r="B33" s="72"/>
    </row>
    <row r="34" ht="20.25" customHeight="1" spans="1:2">
      <c r="A34" s="64" t="s">
        <v>1614</v>
      </c>
      <c r="B34" s="68"/>
    </row>
    <row r="35" ht="20.25" customHeight="1" spans="1:2">
      <c r="A35" s="69" t="s">
        <v>1605</v>
      </c>
      <c r="B35" s="70"/>
    </row>
    <row r="36" ht="20.25" customHeight="1" spans="1:2">
      <c r="A36" s="69" t="s">
        <v>1606</v>
      </c>
      <c r="B36" s="70"/>
    </row>
    <row r="37" ht="20.25" customHeight="1" spans="1:2">
      <c r="A37" s="69" t="s">
        <v>1607</v>
      </c>
      <c r="B37" s="70"/>
    </row>
    <row r="38" ht="21" customHeight="1" spans="1:4">
      <c r="A38" s="59"/>
      <c r="B38" s="59"/>
      <c r="C38" s="59"/>
      <c r="D38" s="59"/>
    </row>
    <row r="39" spans="1:1">
      <c r="A39" s="48" t="s">
        <v>682</v>
      </c>
    </row>
  </sheetData>
  <mergeCells count="3">
    <mergeCell ref="A1:B1"/>
    <mergeCell ref="A2:B2"/>
    <mergeCell ref="A38:D38"/>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topLeftCell="A13" workbookViewId="0">
      <selection activeCell="A26" sqref="A26"/>
    </sheetView>
  </sheetViews>
  <sheetFormatPr defaultColWidth="9" defaultRowHeight="14.25" outlineLevelCol="3"/>
  <cols>
    <col min="1" max="1" width="65.5" style="48" customWidth="1"/>
    <col min="2" max="2" width="35.75" style="48" customWidth="1"/>
    <col min="3" max="16384" width="9" style="48"/>
  </cols>
  <sheetData>
    <row r="1" ht="27" customHeight="1" spans="1:2">
      <c r="A1" s="50" t="s">
        <v>1615</v>
      </c>
      <c r="B1" s="50"/>
    </row>
    <row r="2" ht="28.5" spans="1:2">
      <c r="A2" s="60" t="s">
        <v>1616</v>
      </c>
      <c r="B2" s="61"/>
    </row>
    <row r="3" ht="29.25" customHeight="1" spans="1:2">
      <c r="A3" s="53"/>
      <c r="B3" s="54" t="s">
        <v>2</v>
      </c>
    </row>
    <row r="4" ht="29.25" customHeight="1" spans="1:2">
      <c r="A4" s="55" t="s">
        <v>1603</v>
      </c>
      <c r="B4" s="56" t="s">
        <v>61</v>
      </c>
    </row>
    <row r="5" ht="29.25" customHeight="1" spans="1:2">
      <c r="A5" s="62" t="s">
        <v>1617</v>
      </c>
      <c r="B5" s="63"/>
    </row>
    <row r="6" ht="29.25" customHeight="1" spans="1:2">
      <c r="A6" s="57" t="s">
        <v>1618</v>
      </c>
      <c r="B6" s="58"/>
    </row>
    <row r="7" ht="29.25" customHeight="1" spans="1:2">
      <c r="A7" s="62" t="s">
        <v>1619</v>
      </c>
      <c r="B7" s="63"/>
    </row>
    <row r="8" ht="29.25" customHeight="1" spans="1:2">
      <c r="A8" s="57" t="s">
        <v>1618</v>
      </c>
      <c r="B8" s="58"/>
    </row>
    <row r="9" ht="29.25" customHeight="1" spans="1:2">
      <c r="A9" s="62" t="s">
        <v>1620</v>
      </c>
      <c r="B9" s="63"/>
    </row>
    <row r="10" ht="29.25" customHeight="1" spans="1:2">
      <c r="A10" s="57" t="s">
        <v>1618</v>
      </c>
      <c r="B10" s="58"/>
    </row>
    <row r="11" ht="29.25" customHeight="1" spans="1:2">
      <c r="A11" s="62" t="s">
        <v>1621</v>
      </c>
      <c r="B11" s="63"/>
    </row>
    <row r="12" ht="29.25" customHeight="1" spans="1:2">
      <c r="A12" s="57" t="s">
        <v>1622</v>
      </c>
      <c r="B12" s="58"/>
    </row>
    <row r="13" ht="29.25" customHeight="1" spans="1:2">
      <c r="A13" s="62" t="s">
        <v>1623</v>
      </c>
      <c r="B13" s="63"/>
    </row>
    <row r="14" ht="29.25" customHeight="1" spans="1:2">
      <c r="A14" s="57" t="s">
        <v>1622</v>
      </c>
      <c r="B14" s="58"/>
    </row>
    <row r="15" ht="29.25" customHeight="1" spans="1:2">
      <c r="A15" s="62" t="s">
        <v>1624</v>
      </c>
      <c r="B15" s="63"/>
    </row>
    <row r="16" ht="29.25" customHeight="1" spans="1:2">
      <c r="A16" s="57" t="s">
        <v>1625</v>
      </c>
      <c r="B16" s="58"/>
    </row>
    <row r="17" ht="29.25" customHeight="1" spans="1:2">
      <c r="A17" s="62" t="s">
        <v>1626</v>
      </c>
      <c r="B17" s="63"/>
    </row>
    <row r="18" ht="29.25" customHeight="1" spans="1:2">
      <c r="A18" s="57" t="s">
        <v>1627</v>
      </c>
      <c r="B18" s="58"/>
    </row>
    <row r="19" ht="29.25" customHeight="1" spans="1:2">
      <c r="A19" s="57"/>
      <c r="B19" s="58"/>
    </row>
    <row r="20" ht="29.25" customHeight="1" spans="1:2">
      <c r="A20" s="64" t="s">
        <v>1628</v>
      </c>
      <c r="B20" s="63"/>
    </row>
    <row r="21" ht="29.25" customHeight="1" spans="1:2">
      <c r="A21" s="55" t="s">
        <v>1629</v>
      </c>
      <c r="B21" s="58"/>
    </row>
    <row r="22" ht="17.45" customHeight="1" spans="1:4">
      <c r="A22" s="59" t="s">
        <v>682</v>
      </c>
      <c r="B22" s="59"/>
      <c r="C22" s="59"/>
      <c r="D22" s="59"/>
    </row>
  </sheetData>
  <mergeCells count="3">
    <mergeCell ref="A1:B1"/>
    <mergeCell ref="A2:B2"/>
    <mergeCell ref="A22:D2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topLeftCell="A13" workbookViewId="0">
      <selection activeCell="D25" sqref="D25"/>
    </sheetView>
  </sheetViews>
  <sheetFormatPr defaultColWidth="9" defaultRowHeight="14.25" outlineLevelCol="3"/>
  <cols>
    <col min="1" max="1" width="61.5" style="49" customWidth="1"/>
    <col min="2" max="2" width="33.25" style="49" customWidth="1"/>
    <col min="3" max="16384" width="9" style="49"/>
  </cols>
  <sheetData>
    <row r="1" ht="29.25" customHeight="1" spans="1:2">
      <c r="A1" s="50" t="s">
        <v>1630</v>
      </c>
      <c r="B1" s="50"/>
    </row>
    <row r="2" ht="28.5" customHeight="1" spans="1:2">
      <c r="A2" s="51" t="s">
        <v>1631</v>
      </c>
      <c r="B2" s="52"/>
    </row>
    <row r="3" ht="23.25" customHeight="1" spans="1:2">
      <c r="A3" s="53"/>
      <c r="B3" s="54" t="s">
        <v>2</v>
      </c>
    </row>
    <row r="4" s="48" customFormat="1" ht="33" customHeight="1" spans="1:2">
      <c r="A4" s="55" t="s">
        <v>1603</v>
      </c>
      <c r="B4" s="56" t="s">
        <v>61</v>
      </c>
    </row>
    <row r="5" s="48" customFormat="1" ht="27.75" customHeight="1" spans="1:2">
      <c r="A5" s="57" t="s">
        <v>1632</v>
      </c>
      <c r="B5" s="58"/>
    </row>
    <row r="6" s="48" customFormat="1" ht="27.75" customHeight="1" spans="1:2">
      <c r="A6" s="57" t="s">
        <v>1633</v>
      </c>
      <c r="B6" s="58"/>
    </row>
    <row r="7" s="48" customFormat="1" ht="27.75" customHeight="1" spans="1:2">
      <c r="A7" s="57" t="s">
        <v>1634</v>
      </c>
      <c r="B7" s="58"/>
    </row>
    <row r="8" s="48" customFormat="1" ht="27.75" customHeight="1" spans="1:2">
      <c r="A8" s="57" t="s">
        <v>1635</v>
      </c>
      <c r="B8" s="58"/>
    </row>
    <row r="9" s="48" customFormat="1" ht="27.75" customHeight="1" spans="1:2">
      <c r="A9" s="57" t="s">
        <v>1636</v>
      </c>
      <c r="B9" s="58"/>
    </row>
    <row r="10" s="48" customFormat="1" ht="27.75" customHeight="1" spans="1:2">
      <c r="A10" s="57" t="s">
        <v>1637</v>
      </c>
      <c r="B10" s="58"/>
    </row>
    <row r="11" s="48" customFormat="1" ht="27.75" customHeight="1" spans="1:2">
      <c r="A11" s="57" t="s">
        <v>1638</v>
      </c>
      <c r="B11" s="58"/>
    </row>
    <row r="12" s="48" customFormat="1" ht="27.75" customHeight="1" spans="1:2">
      <c r="A12" s="57" t="s">
        <v>1639</v>
      </c>
      <c r="B12" s="58"/>
    </row>
    <row r="13" s="48" customFormat="1" ht="27.75" customHeight="1" spans="1:2">
      <c r="A13" s="57" t="s">
        <v>1640</v>
      </c>
      <c r="B13" s="58"/>
    </row>
    <row r="14" s="48" customFormat="1" ht="27.75" customHeight="1" spans="1:2">
      <c r="A14" s="57" t="s">
        <v>1641</v>
      </c>
      <c r="B14" s="58"/>
    </row>
    <row r="15" s="48" customFormat="1" ht="27.75" customHeight="1" spans="1:2">
      <c r="A15" s="57" t="s">
        <v>1642</v>
      </c>
      <c r="B15" s="58"/>
    </row>
    <row r="16" s="48" customFormat="1" ht="27.75" customHeight="1" spans="1:2">
      <c r="A16" s="57" t="s">
        <v>1643</v>
      </c>
      <c r="B16" s="58"/>
    </row>
    <row r="17" s="48" customFormat="1" ht="27.75" customHeight="1" spans="1:2">
      <c r="A17" s="57" t="s">
        <v>1644</v>
      </c>
      <c r="B17" s="58"/>
    </row>
    <row r="18" s="48" customFormat="1" ht="27.75" customHeight="1" spans="1:2">
      <c r="A18" s="57" t="s">
        <v>1645</v>
      </c>
      <c r="B18" s="58"/>
    </row>
    <row r="19" s="48" customFormat="1" ht="27.75" customHeight="1" spans="1:2">
      <c r="A19" s="57"/>
      <c r="B19" s="58"/>
    </row>
    <row r="20" s="48" customFormat="1" ht="27.75" customHeight="1" spans="1:2">
      <c r="A20" s="55" t="s">
        <v>1646</v>
      </c>
      <c r="B20" s="58"/>
    </row>
    <row r="21" s="48" customFormat="1" ht="27.75" customHeight="1" spans="1:2">
      <c r="A21" s="55" t="s">
        <v>1647</v>
      </c>
      <c r="B21" s="58"/>
    </row>
    <row r="22" ht="18" customHeight="1" spans="1:4">
      <c r="A22" s="59" t="s">
        <v>682</v>
      </c>
      <c r="B22" s="59"/>
      <c r="C22" s="59"/>
      <c r="D22" s="59"/>
    </row>
  </sheetData>
  <mergeCells count="3">
    <mergeCell ref="A1:B1"/>
    <mergeCell ref="A2:B2"/>
    <mergeCell ref="A22:D2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4.25" outlineLevelCol="3"/>
  <cols>
    <col min="1" max="4" width="23.625" customWidth="1"/>
    <col min="5" max="5" width="28.875" customWidth="1"/>
  </cols>
  <sheetData>
    <row r="1" ht="72" customHeight="1" spans="1:4">
      <c r="A1" s="45" t="s">
        <v>1648</v>
      </c>
      <c r="B1" s="45"/>
      <c r="C1" s="45"/>
      <c r="D1" s="45"/>
    </row>
    <row r="2" ht="13.9" customHeight="1" spans="1:4">
      <c r="A2" s="46" t="s">
        <v>1649</v>
      </c>
      <c r="B2" s="47"/>
      <c r="C2" s="47"/>
      <c r="D2" s="47"/>
    </row>
    <row r="3" ht="13.9" customHeight="1" spans="1:4">
      <c r="A3" s="47"/>
      <c r="B3" s="47"/>
      <c r="C3" s="47"/>
      <c r="D3" s="47"/>
    </row>
    <row r="4" ht="13.9" customHeight="1" spans="1:4">
      <c r="A4" s="47"/>
      <c r="B4" s="47"/>
      <c r="C4" s="47"/>
      <c r="D4" s="47"/>
    </row>
    <row r="5" ht="13.9" customHeight="1" spans="1:4">
      <c r="A5" s="47"/>
      <c r="B5" s="47"/>
      <c r="C5" s="47"/>
      <c r="D5" s="47"/>
    </row>
    <row r="6" ht="13.9" customHeight="1" spans="1:4">
      <c r="A6" s="47"/>
      <c r="B6" s="47"/>
      <c r="C6" s="47"/>
      <c r="D6" s="47"/>
    </row>
    <row r="7" ht="13.9" customHeight="1" spans="1:4">
      <c r="A7" s="47"/>
      <c r="B7" s="47"/>
      <c r="C7" s="47"/>
      <c r="D7" s="47"/>
    </row>
    <row r="8" ht="13.9" customHeight="1" spans="1:4">
      <c r="A8" s="47"/>
      <c r="B8" s="47"/>
      <c r="C8" s="47"/>
      <c r="D8" s="47"/>
    </row>
    <row r="9" ht="13.9" customHeight="1" spans="1:4">
      <c r="A9" s="47"/>
      <c r="B9" s="47"/>
      <c r="C9" s="47"/>
      <c r="D9" s="47"/>
    </row>
    <row r="10" ht="13.9" customHeight="1" spans="1:4">
      <c r="A10" s="47"/>
      <c r="B10" s="47"/>
      <c r="C10" s="47"/>
      <c r="D10" s="47"/>
    </row>
    <row r="11" ht="13.9" customHeight="1" spans="1:4">
      <c r="A11" s="47"/>
      <c r="B11" s="47"/>
      <c r="C11" s="47"/>
      <c r="D11" s="47"/>
    </row>
    <row r="12" ht="13.9" customHeight="1" spans="1:4">
      <c r="A12" s="47"/>
      <c r="B12" s="47"/>
      <c r="C12" s="47"/>
      <c r="D12" s="47"/>
    </row>
    <row r="13" ht="13.9" customHeight="1" spans="1:4">
      <c r="A13" s="47"/>
      <c r="B13" s="47"/>
      <c r="C13" s="47"/>
      <c r="D13" s="47"/>
    </row>
    <row r="14" ht="13.9" customHeight="1" spans="1:4">
      <c r="A14" s="47"/>
      <c r="B14" s="47"/>
      <c r="C14" s="47"/>
      <c r="D14" s="47"/>
    </row>
    <row r="15" ht="13.9" customHeight="1" spans="1:4">
      <c r="A15" s="47"/>
      <c r="B15" s="47"/>
      <c r="C15" s="47"/>
      <c r="D15" s="47"/>
    </row>
    <row r="16" ht="13.9" customHeight="1" spans="1:4">
      <c r="A16" s="47"/>
      <c r="B16" s="47"/>
      <c r="C16" s="47"/>
      <c r="D16" s="47"/>
    </row>
    <row r="17" ht="13.9" customHeight="1" spans="1:4">
      <c r="A17" s="47"/>
      <c r="B17" s="47"/>
      <c r="C17" s="47"/>
      <c r="D17" s="47"/>
    </row>
    <row r="18" ht="13.9" customHeight="1" spans="1:4">
      <c r="A18" s="47"/>
      <c r="B18" s="47"/>
      <c r="C18" s="47"/>
      <c r="D18" s="47"/>
    </row>
    <row r="19" ht="13.9" customHeight="1" spans="1:4">
      <c r="A19" s="47"/>
      <c r="B19" s="47"/>
      <c r="C19" s="47"/>
      <c r="D19" s="47"/>
    </row>
    <row r="20" ht="13.9" customHeight="1" spans="1:4">
      <c r="A20" s="47"/>
      <c r="B20" s="47"/>
      <c r="C20" s="47"/>
      <c r="D20" s="47"/>
    </row>
    <row r="21" ht="13.9" customHeight="1" spans="1:4">
      <c r="A21" s="47"/>
      <c r="B21" s="47"/>
      <c r="C21" s="47"/>
      <c r="D21" s="47"/>
    </row>
    <row r="22" ht="13.9" customHeight="1" spans="1:4">
      <c r="A22" s="47"/>
      <c r="B22" s="47"/>
      <c r="C22" s="47"/>
      <c r="D22" s="47"/>
    </row>
    <row r="23" ht="13.9" customHeight="1" spans="1:4">
      <c r="A23" s="47"/>
      <c r="B23" s="47"/>
      <c r="C23" s="47"/>
      <c r="D23" s="47"/>
    </row>
    <row r="24" ht="13.9" customHeight="1" spans="1:4">
      <c r="A24" s="47"/>
      <c r="B24" s="47"/>
      <c r="C24" s="47"/>
      <c r="D24" s="47"/>
    </row>
    <row r="25" ht="13.9" customHeight="1" spans="1:4">
      <c r="A25" s="47"/>
      <c r="B25" s="47"/>
      <c r="C25" s="47"/>
      <c r="D25" s="47"/>
    </row>
    <row r="26" ht="13.9" customHeight="1" spans="1:4">
      <c r="A26" s="47"/>
      <c r="B26" s="47"/>
      <c r="C26" s="47"/>
      <c r="D26" s="47"/>
    </row>
    <row r="27" ht="13.9" customHeight="1" spans="1:4">
      <c r="A27" s="47"/>
      <c r="B27" s="47"/>
      <c r="C27" s="47"/>
      <c r="D27" s="47"/>
    </row>
    <row r="28" ht="13.9" customHeight="1" spans="1:4">
      <c r="A28" s="47"/>
      <c r="B28" s="47"/>
      <c r="C28" s="47"/>
      <c r="D28" s="47"/>
    </row>
    <row r="29" ht="13.9" customHeight="1" spans="1:4">
      <c r="A29" s="47"/>
      <c r="B29" s="47"/>
      <c r="C29" s="47"/>
      <c r="D29" s="47"/>
    </row>
    <row r="30" ht="13.9" customHeight="1" spans="1:4">
      <c r="A30" s="47"/>
      <c r="B30" s="47"/>
      <c r="C30" s="47"/>
      <c r="D30" s="47"/>
    </row>
    <row r="31" ht="13.9" customHeight="1" spans="1:4">
      <c r="A31" s="47"/>
      <c r="B31" s="47"/>
      <c r="C31" s="47"/>
      <c r="D31" s="47"/>
    </row>
    <row r="32" ht="13.9" customHeight="1" spans="1:4">
      <c r="A32" s="47"/>
      <c r="B32" s="47"/>
      <c r="C32" s="47"/>
      <c r="D32" s="47"/>
    </row>
    <row r="33" ht="13.9" customHeight="1" spans="1:4">
      <c r="A33" s="47"/>
      <c r="B33" s="47"/>
      <c r="C33" s="47"/>
      <c r="D33" s="47"/>
    </row>
    <row r="34" ht="13.9" customHeight="1" spans="1:4">
      <c r="A34" s="47"/>
      <c r="B34" s="47"/>
      <c r="C34" s="47"/>
      <c r="D34" s="47"/>
    </row>
    <row r="35" ht="13.9" customHeight="1" spans="1:4">
      <c r="A35" s="47"/>
      <c r="B35" s="47"/>
      <c r="C35" s="47"/>
      <c r="D35" s="47"/>
    </row>
    <row r="36" ht="13.5"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115" zoomScaleNormal="115" workbookViewId="0">
      <pane ySplit="6" topLeftCell="A7" activePane="bottomLeft" state="frozen"/>
      <selection/>
      <selection pane="bottomLeft" activeCell="G11" sqref="G11"/>
    </sheetView>
  </sheetViews>
  <sheetFormatPr defaultColWidth="10" defaultRowHeight="14.25" outlineLevelCol="6"/>
  <cols>
    <col min="1" max="1" width="26.125" style="26" customWidth="1"/>
    <col min="2" max="7" width="11.375" style="26" customWidth="1"/>
    <col min="8" max="9" width="9.75" style="26" customWidth="1"/>
    <col min="10" max="16384" width="10" style="26"/>
  </cols>
  <sheetData>
    <row r="1" s="24" customFormat="1" ht="27.2" customHeight="1" spans="1:2">
      <c r="A1" s="4" t="s">
        <v>1650</v>
      </c>
      <c r="B1" s="4"/>
    </row>
    <row r="2" s="25" customFormat="1" ht="28.7" customHeight="1" spans="1:7">
      <c r="A2" s="28" t="s">
        <v>1651</v>
      </c>
      <c r="B2" s="28"/>
      <c r="C2" s="28"/>
      <c r="D2" s="28"/>
      <c r="E2" s="28"/>
      <c r="F2" s="28"/>
      <c r="G2" s="28"/>
    </row>
    <row r="3" customHeight="1" spans="1:7">
      <c r="A3" s="35"/>
      <c r="B3" s="35"/>
      <c r="G3" s="29" t="s">
        <v>1652</v>
      </c>
    </row>
    <row r="4" ht="27.75" customHeight="1" spans="1:7">
      <c r="A4" s="40" t="s">
        <v>1653</v>
      </c>
      <c r="B4" s="40" t="s">
        <v>1654</v>
      </c>
      <c r="C4" s="40"/>
      <c r="D4" s="40"/>
      <c r="E4" s="40" t="s">
        <v>1655</v>
      </c>
      <c r="F4" s="40"/>
      <c r="G4" s="40"/>
    </row>
    <row r="5" ht="27.75" customHeight="1" spans="1:7">
      <c r="A5" s="40"/>
      <c r="B5" s="41"/>
      <c r="C5" s="40" t="s">
        <v>1656</v>
      </c>
      <c r="D5" s="40" t="s">
        <v>1657</v>
      </c>
      <c r="E5" s="41"/>
      <c r="F5" s="40" t="s">
        <v>1656</v>
      </c>
      <c r="G5" s="40" t="s">
        <v>1657</v>
      </c>
    </row>
    <row r="6" ht="27.75" customHeight="1" spans="1:7">
      <c r="A6" s="40" t="s">
        <v>1658</v>
      </c>
      <c r="B6" s="40" t="s">
        <v>1659</v>
      </c>
      <c r="C6" s="40" t="s">
        <v>1660</v>
      </c>
      <c r="D6" s="40" t="s">
        <v>1661</v>
      </c>
      <c r="E6" s="40" t="s">
        <v>1662</v>
      </c>
      <c r="F6" s="40" t="s">
        <v>1663</v>
      </c>
      <c r="G6" s="40" t="s">
        <v>1664</v>
      </c>
    </row>
    <row r="7" ht="70.5" customHeight="1" spans="1:7">
      <c r="A7" s="42" t="s">
        <v>1665</v>
      </c>
      <c r="B7" s="43"/>
      <c r="C7" s="43"/>
      <c r="D7" s="43"/>
      <c r="E7" s="43"/>
      <c r="F7" s="43"/>
      <c r="G7" s="43"/>
    </row>
    <row r="8" ht="20.1" customHeight="1" spans="1:7">
      <c r="A8" s="44" t="s">
        <v>1666</v>
      </c>
      <c r="B8" s="44"/>
      <c r="C8" s="44"/>
      <c r="D8" s="44"/>
      <c r="E8" s="44"/>
      <c r="F8" s="44"/>
      <c r="G8" s="44"/>
    </row>
    <row r="9" ht="20.1" customHeight="1" spans="1:7">
      <c r="A9" s="35" t="s">
        <v>1667</v>
      </c>
      <c r="B9" s="35"/>
      <c r="C9" s="35"/>
      <c r="D9" s="35"/>
      <c r="E9" s="35"/>
      <c r="F9" s="35"/>
      <c r="G9" s="35"/>
    </row>
    <row r="10" spans="1:1">
      <c r="A10" s="26" t="s">
        <v>682</v>
      </c>
    </row>
  </sheetData>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10" workbookViewId="0">
      <selection activeCell="A15" sqref="A15"/>
    </sheetView>
  </sheetViews>
  <sheetFormatPr defaultColWidth="10" defaultRowHeight="14.25" outlineLevelCol="2"/>
  <cols>
    <col min="1" max="1" width="54.75" style="26" customWidth="1"/>
    <col min="2" max="3" width="16.125" style="26" customWidth="1"/>
    <col min="4" max="16384" width="10" style="26"/>
  </cols>
  <sheetData>
    <row r="1" s="39" customFormat="1" ht="26.25" customHeight="1" spans="1:1">
      <c r="A1" s="36" t="s">
        <v>1668</v>
      </c>
    </row>
    <row r="2" s="25" customFormat="1" ht="28.7" customHeight="1" spans="1:3">
      <c r="A2" s="28" t="s">
        <v>1669</v>
      </c>
      <c r="B2" s="28"/>
      <c r="C2" s="28"/>
    </row>
    <row r="3" ht="24.95" customHeight="1" spans="1:3">
      <c r="A3" s="35"/>
      <c r="B3" s="35"/>
      <c r="C3" s="29" t="s">
        <v>1652</v>
      </c>
    </row>
    <row r="4" ht="30.95" customHeight="1" spans="1:3">
      <c r="A4" s="30" t="s">
        <v>1670</v>
      </c>
      <c r="B4" s="30" t="s">
        <v>61</v>
      </c>
      <c r="C4" s="30" t="s">
        <v>4</v>
      </c>
    </row>
    <row r="5" ht="30.95" customHeight="1" spans="1:3">
      <c r="A5" s="33" t="s">
        <v>1671</v>
      </c>
      <c r="B5" s="37"/>
      <c r="C5" s="37"/>
    </row>
    <row r="6" ht="30.95" customHeight="1" spans="1:3">
      <c r="A6" s="33" t="s">
        <v>1672</v>
      </c>
      <c r="B6" s="37"/>
      <c r="C6" s="37"/>
    </row>
    <row r="7" ht="30.95" customHeight="1" spans="1:3">
      <c r="A7" s="33" t="s">
        <v>1673</v>
      </c>
      <c r="B7" s="37"/>
      <c r="C7" s="37"/>
    </row>
    <row r="8" ht="30.95" customHeight="1" spans="1:3">
      <c r="A8" s="33" t="s">
        <v>1674</v>
      </c>
      <c r="B8" s="37"/>
      <c r="C8" s="37"/>
    </row>
    <row r="9" ht="30.95" customHeight="1" spans="1:3">
      <c r="A9" s="33" t="s">
        <v>1675</v>
      </c>
      <c r="B9" s="37"/>
      <c r="C9" s="37"/>
    </row>
    <row r="10" ht="30.95" customHeight="1" spans="1:3">
      <c r="A10" s="33" t="s">
        <v>1676</v>
      </c>
      <c r="B10" s="37"/>
      <c r="C10" s="37"/>
    </row>
    <row r="11" ht="30.95" customHeight="1" spans="1:3">
      <c r="A11" s="33" t="s">
        <v>1677</v>
      </c>
      <c r="B11" s="37"/>
      <c r="C11" s="37"/>
    </row>
    <row r="12" ht="30.95" customHeight="1" spans="1:3">
      <c r="A12" s="33" t="s">
        <v>1678</v>
      </c>
      <c r="B12" s="37"/>
      <c r="C12" s="37"/>
    </row>
    <row r="13" ht="30.95" customHeight="1" spans="1:3">
      <c r="A13" s="33" t="s">
        <v>1679</v>
      </c>
      <c r="B13" s="37"/>
      <c r="C13" s="37"/>
    </row>
    <row r="14" ht="38.1" customHeight="1" spans="1:3">
      <c r="A14" s="35" t="s">
        <v>1680</v>
      </c>
      <c r="B14" s="35"/>
      <c r="C14" s="35"/>
    </row>
    <row r="15" spans="1:1">
      <c r="A15" s="26" t="s">
        <v>682</v>
      </c>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7" workbookViewId="0">
      <selection activeCell="A13" sqref="A13"/>
    </sheetView>
  </sheetViews>
  <sheetFormatPr defaultColWidth="10" defaultRowHeight="14.25" outlineLevelCol="2"/>
  <cols>
    <col min="1" max="1" width="49" style="26" customWidth="1"/>
    <col min="2" max="3" width="18.75" style="26" customWidth="1"/>
    <col min="4" max="4" width="9.75" style="26" customWidth="1"/>
    <col min="5" max="16384" width="10" style="26"/>
  </cols>
  <sheetData>
    <row r="1" s="24" customFormat="1" ht="18" customHeight="1" spans="1:1">
      <c r="A1" s="36" t="s">
        <v>1681</v>
      </c>
    </row>
    <row r="2" s="25" customFormat="1" ht="48" customHeight="1" spans="1:3">
      <c r="A2" s="28" t="s">
        <v>1682</v>
      </c>
      <c r="B2" s="28"/>
      <c r="C2" s="28"/>
    </row>
    <row r="3" ht="33" customHeight="1" spans="1:3">
      <c r="A3" s="35"/>
      <c r="B3" s="35"/>
      <c r="C3" s="29" t="s">
        <v>1652</v>
      </c>
    </row>
    <row r="4" ht="33" customHeight="1" spans="1:3">
      <c r="A4" s="30" t="s">
        <v>1670</v>
      </c>
      <c r="B4" s="30" t="s">
        <v>61</v>
      </c>
      <c r="C4" s="30" t="s">
        <v>4</v>
      </c>
    </row>
    <row r="5" ht="33" customHeight="1" spans="1:3">
      <c r="A5" s="33" t="s">
        <v>1683</v>
      </c>
      <c r="B5" s="37"/>
      <c r="C5" s="37"/>
    </row>
    <row r="6" ht="33" customHeight="1" spans="1:3">
      <c r="A6" s="33" t="s">
        <v>1684</v>
      </c>
      <c r="B6" s="37"/>
      <c r="C6" s="37"/>
    </row>
    <row r="7" ht="33" customHeight="1" spans="1:3">
      <c r="A7" s="33" t="s">
        <v>1685</v>
      </c>
      <c r="B7" s="37"/>
      <c r="C7" s="37"/>
    </row>
    <row r="8" ht="33" customHeight="1" spans="1:3">
      <c r="A8" s="33" t="s">
        <v>1686</v>
      </c>
      <c r="B8" s="37"/>
      <c r="C8" s="37"/>
    </row>
    <row r="9" ht="33" customHeight="1" spans="1:3">
      <c r="A9" s="33" t="s">
        <v>1687</v>
      </c>
      <c r="B9" s="37"/>
      <c r="C9" s="37"/>
    </row>
    <row r="10" ht="33" customHeight="1" spans="1:3">
      <c r="A10" s="33" t="s">
        <v>1688</v>
      </c>
      <c r="B10" s="38"/>
      <c r="C10" s="38"/>
    </row>
    <row r="11" ht="33" customHeight="1" spans="1:3">
      <c r="A11" s="33" t="s">
        <v>1689</v>
      </c>
      <c r="B11" s="38"/>
      <c r="C11" s="38"/>
    </row>
    <row r="12" ht="54" customHeight="1" spans="1:3">
      <c r="A12" s="35" t="s">
        <v>1690</v>
      </c>
      <c r="B12" s="35"/>
      <c r="C12" s="35"/>
    </row>
    <row r="13" spans="1:1">
      <c r="A13" s="26" t="s">
        <v>682</v>
      </c>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23" activePane="bottomLeft" state="frozen"/>
      <selection/>
      <selection pane="bottomLeft" activeCell="A27" sqref="A27"/>
    </sheetView>
  </sheetViews>
  <sheetFormatPr defaultColWidth="10" defaultRowHeight="14.25" outlineLevelCol="3"/>
  <cols>
    <col min="1" max="1" width="33.375" style="26" customWidth="1"/>
    <col min="2" max="2" width="16.75" style="26" customWidth="1"/>
    <col min="3" max="4" width="21" style="26" customWidth="1"/>
    <col min="5" max="5" width="9.75" style="26" customWidth="1"/>
    <col min="6" max="16384" width="10" style="26"/>
  </cols>
  <sheetData>
    <row r="1" s="24" customFormat="1" ht="24" customHeight="1" spans="1:1">
      <c r="A1" s="27" t="s">
        <v>1691</v>
      </c>
    </row>
    <row r="2" s="25" customFormat="1" ht="28.7" customHeight="1" spans="1:4">
      <c r="A2" s="28" t="s">
        <v>1692</v>
      </c>
      <c r="B2" s="28"/>
      <c r="C2" s="28"/>
      <c r="D2" s="28"/>
    </row>
    <row r="3" customHeight="1" spans="4:4">
      <c r="D3" s="29" t="s">
        <v>1652</v>
      </c>
    </row>
    <row r="4" ht="28.5" customHeight="1" spans="1:4">
      <c r="A4" s="30" t="s">
        <v>1670</v>
      </c>
      <c r="B4" s="30" t="s">
        <v>1693</v>
      </c>
      <c r="C4" s="30" t="s">
        <v>1694</v>
      </c>
      <c r="D4" s="30" t="s">
        <v>1695</v>
      </c>
    </row>
    <row r="5" ht="28.5" customHeight="1" spans="1:4">
      <c r="A5" s="31" t="s">
        <v>1696</v>
      </c>
      <c r="B5" s="32" t="s">
        <v>1697</v>
      </c>
      <c r="C5" s="33"/>
      <c r="D5" s="33"/>
    </row>
    <row r="6" ht="28.5" customHeight="1" spans="1:4">
      <c r="A6" s="31" t="s">
        <v>1698</v>
      </c>
      <c r="B6" s="32" t="s">
        <v>1660</v>
      </c>
      <c r="C6" s="33"/>
      <c r="D6" s="33"/>
    </row>
    <row r="7" ht="28.5" customHeight="1" spans="1:4">
      <c r="A7" s="31" t="s">
        <v>1699</v>
      </c>
      <c r="B7" s="32" t="s">
        <v>1661</v>
      </c>
      <c r="C7" s="33"/>
      <c r="D7" s="33"/>
    </row>
    <row r="8" ht="28.5" customHeight="1" spans="1:4">
      <c r="A8" s="31" t="s">
        <v>1700</v>
      </c>
      <c r="B8" s="32" t="s">
        <v>1701</v>
      </c>
      <c r="C8" s="33"/>
      <c r="D8" s="33"/>
    </row>
    <row r="9" ht="28.5" customHeight="1" spans="1:4">
      <c r="A9" s="31" t="s">
        <v>1699</v>
      </c>
      <c r="B9" s="32" t="s">
        <v>1663</v>
      </c>
      <c r="C9" s="33"/>
      <c r="D9" s="33"/>
    </row>
    <row r="10" ht="28.5" customHeight="1" spans="1:4">
      <c r="A10" s="31" t="s">
        <v>1702</v>
      </c>
      <c r="B10" s="32" t="s">
        <v>1703</v>
      </c>
      <c r="C10" s="33"/>
      <c r="D10" s="33"/>
    </row>
    <row r="11" ht="28.5" customHeight="1" spans="1:4">
      <c r="A11" s="31" t="s">
        <v>1698</v>
      </c>
      <c r="B11" s="32" t="s">
        <v>1704</v>
      </c>
      <c r="C11" s="34"/>
      <c r="D11" s="34"/>
    </row>
    <row r="12" ht="28.5" customHeight="1" spans="1:4">
      <c r="A12" s="31" t="s">
        <v>1700</v>
      </c>
      <c r="B12" s="32" t="s">
        <v>1705</v>
      </c>
      <c r="C12" s="34"/>
      <c r="D12" s="34"/>
    </row>
    <row r="13" ht="28.5" customHeight="1" spans="1:4">
      <c r="A13" s="31" t="s">
        <v>1706</v>
      </c>
      <c r="B13" s="32" t="s">
        <v>1707</v>
      </c>
      <c r="C13" s="34"/>
      <c r="D13" s="34"/>
    </row>
    <row r="14" ht="28.5" customHeight="1" spans="1:4">
      <c r="A14" s="31" t="s">
        <v>1698</v>
      </c>
      <c r="B14" s="32" t="s">
        <v>1708</v>
      </c>
      <c r="C14" s="34"/>
      <c r="D14" s="34"/>
    </row>
    <row r="15" ht="28.5" customHeight="1" spans="1:4">
      <c r="A15" s="31" t="s">
        <v>1700</v>
      </c>
      <c r="B15" s="32" t="s">
        <v>1709</v>
      </c>
      <c r="C15" s="34"/>
      <c r="D15" s="34"/>
    </row>
    <row r="16" ht="28.5" customHeight="1" spans="1:4">
      <c r="A16" s="31" t="s">
        <v>1710</v>
      </c>
      <c r="B16" s="32" t="s">
        <v>1711</v>
      </c>
      <c r="C16" s="34"/>
      <c r="D16" s="34"/>
    </row>
    <row r="17" ht="28.5" customHeight="1" spans="1:4">
      <c r="A17" s="31" t="s">
        <v>1698</v>
      </c>
      <c r="B17" s="32" t="s">
        <v>1712</v>
      </c>
      <c r="C17" s="34"/>
      <c r="D17" s="34"/>
    </row>
    <row r="18" ht="28.5" customHeight="1" spans="1:4">
      <c r="A18" s="31" t="s">
        <v>1713</v>
      </c>
      <c r="B18" s="32"/>
      <c r="C18" s="34"/>
      <c r="D18" s="34"/>
    </row>
    <row r="19" ht="28.5" customHeight="1" spans="1:4">
      <c r="A19" s="31" t="s">
        <v>1714</v>
      </c>
      <c r="B19" s="32" t="s">
        <v>1715</v>
      </c>
      <c r="C19" s="34"/>
      <c r="D19" s="34"/>
    </row>
    <row r="20" ht="28.5" customHeight="1" spans="1:4">
      <c r="A20" s="31" t="s">
        <v>1700</v>
      </c>
      <c r="B20" s="32" t="s">
        <v>1716</v>
      </c>
      <c r="C20" s="34"/>
      <c r="D20" s="34"/>
    </row>
    <row r="21" ht="28.5" customHeight="1" spans="1:4">
      <c r="A21" s="31" t="s">
        <v>1713</v>
      </c>
      <c r="B21" s="32"/>
      <c r="C21" s="34"/>
      <c r="D21" s="34"/>
    </row>
    <row r="22" ht="28.5" customHeight="1" spans="1:4">
      <c r="A22" s="31" t="s">
        <v>1717</v>
      </c>
      <c r="B22" s="32" t="s">
        <v>1718</v>
      </c>
      <c r="C22" s="34"/>
      <c r="D22" s="34"/>
    </row>
    <row r="23" ht="28.5" customHeight="1" spans="1:4">
      <c r="A23" s="31" t="s">
        <v>1719</v>
      </c>
      <c r="B23" s="32" t="s">
        <v>1720</v>
      </c>
      <c r="C23" s="34"/>
      <c r="D23" s="34"/>
    </row>
    <row r="24" ht="28.5" customHeight="1" spans="1:4">
      <c r="A24" s="31" t="s">
        <v>1698</v>
      </c>
      <c r="B24" s="32" t="s">
        <v>1721</v>
      </c>
      <c r="C24" s="34"/>
      <c r="D24" s="34"/>
    </row>
    <row r="25" ht="28.5" customHeight="1" spans="1:4">
      <c r="A25" s="31" t="s">
        <v>1700</v>
      </c>
      <c r="B25" s="32" t="s">
        <v>1722</v>
      </c>
      <c r="C25" s="34"/>
      <c r="D25" s="34"/>
    </row>
    <row r="26" ht="43.5" customHeight="1" spans="1:4">
      <c r="A26" s="35" t="s">
        <v>1723</v>
      </c>
      <c r="B26" s="35"/>
      <c r="C26" s="35"/>
      <c r="D26" s="35"/>
    </row>
    <row r="27" spans="1:1">
      <c r="A27" s="26" t="s">
        <v>682</v>
      </c>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2" sqref="A12"/>
    </sheetView>
  </sheetViews>
  <sheetFormatPr defaultColWidth="10" defaultRowHeight="14.25" outlineLevelCol="3"/>
  <cols>
    <col min="1" max="1" width="35" style="15" customWidth="1"/>
    <col min="2" max="4" width="15.125" style="15" customWidth="1"/>
    <col min="5" max="5" width="9.75" style="15" customWidth="1"/>
    <col min="6" max="16384" width="10" style="15"/>
  </cols>
  <sheetData>
    <row r="1" s="13" customFormat="1" ht="21" customHeight="1" spans="1:4">
      <c r="A1" s="16" t="s">
        <v>1724</v>
      </c>
      <c r="B1" s="17"/>
      <c r="C1" s="17"/>
      <c r="D1" s="17"/>
    </row>
    <row r="2" s="14" customFormat="1" ht="28.7" customHeight="1" spans="1:4">
      <c r="A2" s="18" t="s">
        <v>1725</v>
      </c>
      <c r="B2" s="18"/>
      <c r="C2" s="18"/>
      <c r="D2" s="18"/>
    </row>
    <row r="3" customHeight="1" spans="1:4">
      <c r="A3" s="19" t="s">
        <v>1652</v>
      </c>
      <c r="B3" s="19"/>
      <c r="C3" s="19"/>
      <c r="D3" s="19"/>
    </row>
    <row r="4" ht="30.95" customHeight="1" spans="1:4">
      <c r="A4" s="20" t="s">
        <v>1603</v>
      </c>
      <c r="B4" s="20" t="s">
        <v>1693</v>
      </c>
      <c r="C4" s="20" t="s">
        <v>1694</v>
      </c>
      <c r="D4" s="20" t="s">
        <v>1695</v>
      </c>
    </row>
    <row r="5" ht="30.95" customHeight="1" spans="1:4">
      <c r="A5" s="21" t="s">
        <v>1726</v>
      </c>
      <c r="B5" s="22" t="s">
        <v>1659</v>
      </c>
      <c r="C5" s="21"/>
      <c r="D5" s="21"/>
    </row>
    <row r="6" ht="30.95" customHeight="1" spans="1:4">
      <c r="A6" s="21" t="s">
        <v>1727</v>
      </c>
      <c r="B6" s="22" t="s">
        <v>1660</v>
      </c>
      <c r="C6" s="21"/>
      <c r="D6" s="21"/>
    </row>
    <row r="7" ht="30.95" customHeight="1" spans="1:4">
      <c r="A7" s="21" t="s">
        <v>1728</v>
      </c>
      <c r="B7" s="22" t="s">
        <v>1661</v>
      </c>
      <c r="C7" s="21"/>
      <c r="D7" s="21"/>
    </row>
    <row r="8" ht="30.95" customHeight="1" spans="1:4">
      <c r="A8" s="21" t="s">
        <v>1729</v>
      </c>
      <c r="B8" s="22" t="s">
        <v>1662</v>
      </c>
      <c r="C8" s="21"/>
      <c r="D8" s="21"/>
    </row>
    <row r="9" ht="30.95" customHeight="1" spans="1:4">
      <c r="A9" s="21" t="s">
        <v>1727</v>
      </c>
      <c r="B9" s="22" t="s">
        <v>1663</v>
      </c>
      <c r="C9" s="21"/>
      <c r="D9" s="21"/>
    </row>
    <row r="10" ht="30.95" customHeight="1" spans="1:4">
      <c r="A10" s="21" t="s">
        <v>1728</v>
      </c>
      <c r="B10" s="22" t="s">
        <v>1664</v>
      </c>
      <c r="C10" s="21"/>
      <c r="D10" s="21"/>
    </row>
    <row r="11" ht="41.45" customHeight="1" spans="1:4">
      <c r="A11" s="23" t="s">
        <v>1730</v>
      </c>
      <c r="B11" s="23"/>
      <c r="C11" s="23"/>
      <c r="D11" s="23"/>
    </row>
    <row r="12" spans="1:1">
      <c r="A12" s="15" t="s">
        <v>682</v>
      </c>
    </row>
  </sheetData>
  <mergeCells count="3">
    <mergeCell ref="A2:D2"/>
    <mergeCell ref="A3:D3"/>
    <mergeCell ref="A11:D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7" workbookViewId="0">
      <selection activeCell="A2" sqref="A2:D35"/>
    </sheetView>
  </sheetViews>
  <sheetFormatPr defaultColWidth="9" defaultRowHeight="14.25" outlineLevelCol="3"/>
  <cols>
    <col min="1" max="3" width="20.625" customWidth="1"/>
    <col min="4" max="4" width="33.875" customWidth="1"/>
    <col min="5" max="5" width="28.875" customWidth="1"/>
  </cols>
  <sheetData>
    <row r="1" ht="76.5" customHeight="1" spans="1:4">
      <c r="A1" s="335" t="s">
        <v>143</v>
      </c>
      <c r="B1" s="45"/>
      <c r="C1" s="45"/>
      <c r="D1" s="45"/>
    </row>
    <row r="2" ht="13.5" customHeight="1" spans="1:4">
      <c r="A2" s="266" t="s">
        <v>144</v>
      </c>
      <c r="B2" s="267"/>
      <c r="C2" s="267"/>
      <c r="D2" s="267"/>
    </row>
    <row r="3" ht="13.5" customHeight="1" spans="1:4">
      <c r="A3" s="267"/>
      <c r="B3" s="267"/>
      <c r="C3" s="267"/>
      <c r="D3" s="267"/>
    </row>
    <row r="4" ht="13.5" customHeight="1" spans="1:4">
      <c r="A4" s="267"/>
      <c r="B4" s="267"/>
      <c r="C4" s="267"/>
      <c r="D4" s="267"/>
    </row>
    <row r="5" ht="13.5" customHeight="1" spans="1:4">
      <c r="A5" s="267"/>
      <c r="B5" s="267"/>
      <c r="C5" s="267"/>
      <c r="D5" s="267"/>
    </row>
    <row r="6" ht="13.5" customHeight="1" spans="1:4">
      <c r="A6" s="267"/>
      <c r="B6" s="267"/>
      <c r="C6" s="267"/>
      <c r="D6" s="267"/>
    </row>
    <row r="7" ht="13.5" customHeight="1" spans="1:4">
      <c r="A7" s="267"/>
      <c r="B7" s="267"/>
      <c r="C7" s="267"/>
      <c r="D7" s="267"/>
    </row>
    <row r="8" ht="16.9" customHeight="1" spans="1:4">
      <c r="A8" s="267"/>
      <c r="B8" s="267"/>
      <c r="C8" s="267"/>
      <c r="D8" s="267"/>
    </row>
    <row r="9" ht="5.25" customHeight="1" spans="1:4">
      <c r="A9" s="267"/>
      <c r="B9" s="267"/>
      <c r="C9" s="267"/>
      <c r="D9" s="267"/>
    </row>
    <row r="10" ht="5.25" customHeight="1" spans="1:4">
      <c r="A10" s="267"/>
      <c r="B10" s="267"/>
      <c r="C10" s="267"/>
      <c r="D10" s="267"/>
    </row>
    <row r="11" ht="5.25" customHeight="1" spans="1:4">
      <c r="A11" s="267"/>
      <c r="B11" s="267"/>
      <c r="C11" s="267"/>
      <c r="D11" s="267"/>
    </row>
    <row r="12" ht="5.25" customHeight="1" spans="1:4">
      <c r="A12" s="267"/>
      <c r="B12" s="267"/>
      <c r="C12" s="267"/>
      <c r="D12" s="267"/>
    </row>
    <row r="13" ht="5.25" customHeight="1" spans="1:4">
      <c r="A13" s="267"/>
      <c r="B13" s="267"/>
      <c r="C13" s="267"/>
      <c r="D13" s="267"/>
    </row>
    <row r="14" ht="5.25" customHeight="1" spans="1:4">
      <c r="A14" s="267"/>
      <c r="B14" s="267"/>
      <c r="C14" s="267"/>
      <c r="D14" s="267"/>
    </row>
    <row r="15" ht="5.25" customHeight="1" spans="1:4">
      <c r="A15" s="267"/>
      <c r="B15" s="267"/>
      <c r="C15" s="267"/>
      <c r="D15" s="267"/>
    </row>
    <row r="16" ht="5.25" customHeight="1" spans="1:4">
      <c r="A16" s="267"/>
      <c r="B16" s="267"/>
      <c r="C16" s="267"/>
      <c r="D16" s="267"/>
    </row>
    <row r="17" ht="5.25" customHeight="1" spans="1:4">
      <c r="A17" s="267"/>
      <c r="B17" s="267"/>
      <c r="C17" s="267"/>
      <c r="D17" s="267"/>
    </row>
    <row r="18" ht="5.25" customHeight="1" spans="1:4">
      <c r="A18" s="267"/>
      <c r="B18" s="267"/>
      <c r="C18" s="267"/>
      <c r="D18" s="267"/>
    </row>
    <row r="19" ht="5.25" customHeight="1" spans="1:4">
      <c r="A19" s="267"/>
      <c r="B19" s="267"/>
      <c r="C19" s="267"/>
      <c r="D19" s="267"/>
    </row>
    <row r="20" ht="5.25" customHeight="1" spans="1:4">
      <c r="A20" s="267"/>
      <c r="B20" s="267"/>
      <c r="C20" s="267"/>
      <c r="D20" s="267"/>
    </row>
    <row r="21" ht="9.75" customHeight="1" spans="1:4">
      <c r="A21" s="267"/>
      <c r="B21" s="267"/>
      <c r="C21" s="267"/>
      <c r="D21" s="267"/>
    </row>
    <row r="22" ht="9.75" customHeight="1" spans="1:4">
      <c r="A22" s="267"/>
      <c r="B22" s="267"/>
      <c r="C22" s="267"/>
      <c r="D22" s="267"/>
    </row>
    <row r="23" ht="9.75" customHeight="1" spans="1:4">
      <c r="A23" s="267"/>
      <c r="B23" s="267"/>
      <c r="C23" s="267"/>
      <c r="D23" s="267"/>
    </row>
    <row r="24" ht="9.75" customHeight="1" spans="1:4">
      <c r="A24" s="267"/>
      <c r="B24" s="267"/>
      <c r="C24" s="267"/>
      <c r="D24" s="267"/>
    </row>
    <row r="25" ht="9.75" customHeight="1" spans="1:4">
      <c r="A25" s="267"/>
      <c r="B25" s="267"/>
      <c r="C25" s="267"/>
      <c r="D25" s="267"/>
    </row>
    <row r="26" ht="9.75" customHeight="1" spans="1:4">
      <c r="A26" s="267"/>
      <c r="B26" s="267"/>
      <c r="C26" s="267"/>
      <c r="D26" s="267"/>
    </row>
    <row r="27" ht="9.75" customHeight="1" spans="1:4">
      <c r="A27" s="267"/>
      <c r="B27" s="267"/>
      <c r="C27" s="267"/>
      <c r="D27" s="267"/>
    </row>
    <row r="28" ht="9.75" customHeight="1" spans="1:4">
      <c r="A28" s="267"/>
      <c r="B28" s="267"/>
      <c r="C28" s="267"/>
      <c r="D28" s="267"/>
    </row>
    <row r="29" ht="9.75" customHeight="1" spans="1:4">
      <c r="A29" s="267"/>
      <c r="B29" s="267"/>
      <c r="C29" s="267"/>
      <c r="D29" s="267"/>
    </row>
    <row r="30" ht="9.75" customHeight="1" spans="1:4">
      <c r="A30" s="267"/>
      <c r="B30" s="267"/>
      <c r="C30" s="267"/>
      <c r="D30" s="267"/>
    </row>
    <row r="31" ht="9.75" customHeight="1" spans="1:4">
      <c r="A31" s="267"/>
      <c r="B31" s="267"/>
      <c r="C31" s="267"/>
      <c r="D31" s="267"/>
    </row>
    <row r="32" ht="9.75" customHeight="1" spans="1:4">
      <c r="A32" s="267"/>
      <c r="B32" s="267"/>
      <c r="C32" s="267"/>
      <c r="D32" s="267"/>
    </row>
    <row r="33" ht="9.75" customHeight="1" spans="1:4">
      <c r="A33" s="267"/>
      <c r="B33" s="267"/>
      <c r="C33" s="267"/>
      <c r="D33" s="267"/>
    </row>
    <row r="34" ht="9.75" customHeight="1" spans="1:4">
      <c r="A34" s="267"/>
      <c r="B34" s="267"/>
      <c r="C34" s="267"/>
      <c r="D34" s="267"/>
    </row>
    <row r="35" ht="9.75" customHeight="1" spans="1:4">
      <c r="A35" s="267"/>
      <c r="B35" s="267"/>
      <c r="C35" s="267"/>
      <c r="D35" s="267"/>
    </row>
    <row r="36" ht="16.9" customHeight="1"/>
    <row r="37" ht="16.9" customHeight="1"/>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A8" sqref="A8:F8"/>
    </sheetView>
  </sheetViews>
  <sheetFormatPr defaultColWidth="10" defaultRowHeight="14.25" outlineLevelRow="7" outlineLevelCol="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1" customFormat="1" ht="19.5" customHeight="1" spans="1:2">
      <c r="A1" s="4" t="s">
        <v>1731</v>
      </c>
      <c r="B1" s="4"/>
    </row>
    <row r="2" s="2" customFormat="1" ht="28.7" customHeight="1" spans="1:6">
      <c r="A2" s="5" t="s">
        <v>1732</v>
      </c>
      <c r="B2" s="5"/>
      <c r="C2" s="5"/>
      <c r="D2" s="5"/>
      <c r="E2" s="5"/>
      <c r="F2" s="5"/>
    </row>
    <row r="3" customHeight="1" spans="1:6">
      <c r="A3" s="6" t="s">
        <v>1652</v>
      </c>
      <c r="B3" s="6"/>
      <c r="C3" s="6"/>
      <c r="D3" s="6"/>
      <c r="E3" s="6"/>
      <c r="F3" s="6"/>
    </row>
    <row r="4" ht="62.25" customHeight="1" spans="1:6">
      <c r="A4" s="7" t="s">
        <v>1733</v>
      </c>
      <c r="B4" s="7" t="s">
        <v>1734</v>
      </c>
      <c r="C4" s="7" t="s">
        <v>1735</v>
      </c>
      <c r="D4" s="7" t="s">
        <v>1736</v>
      </c>
      <c r="E4" s="7" t="s">
        <v>1737</v>
      </c>
      <c r="F4" s="7" t="s">
        <v>1738</v>
      </c>
    </row>
    <row r="5" ht="62.25" customHeight="1" spans="1:6">
      <c r="A5" s="8">
        <v>1</v>
      </c>
      <c r="B5" s="7"/>
      <c r="C5" s="9" t="s">
        <v>1739</v>
      </c>
      <c r="D5" s="7"/>
      <c r="E5" s="8" t="s">
        <v>1740</v>
      </c>
      <c r="F5" s="7"/>
    </row>
    <row r="6" ht="62.25" customHeight="1" spans="1:6">
      <c r="A6" s="8">
        <v>2</v>
      </c>
      <c r="B6" s="7"/>
      <c r="C6" s="9" t="s">
        <v>1741</v>
      </c>
      <c r="D6" s="7"/>
      <c r="E6" s="8" t="s">
        <v>1742</v>
      </c>
      <c r="F6" s="7"/>
    </row>
    <row r="7" ht="62.25" customHeight="1" spans="1:6">
      <c r="A7" s="8">
        <v>3</v>
      </c>
      <c r="B7" s="10"/>
      <c r="C7" s="10"/>
      <c r="D7" s="10"/>
      <c r="E7" s="10"/>
      <c r="F7" s="12"/>
    </row>
    <row r="8" ht="33" customHeight="1" spans="1:6">
      <c r="A8" s="11" t="s">
        <v>1743</v>
      </c>
      <c r="B8" s="11"/>
      <c r="C8" s="11"/>
      <c r="D8" s="11"/>
      <c r="E8" s="11"/>
      <c r="F8" s="11"/>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B578"/>
  <sheetViews>
    <sheetView showZeros="0" topLeftCell="A448" workbookViewId="0">
      <selection activeCell="B216" sqref="B216"/>
    </sheetView>
  </sheetViews>
  <sheetFormatPr defaultColWidth="21.5" defaultRowHeight="21.95" customHeight="1" outlineLevelCol="1"/>
  <cols>
    <col min="1" max="1" width="56.625" style="229" customWidth="1"/>
    <col min="2" max="2" width="26.25" style="492" customWidth="1"/>
    <col min="3" max="16384" width="21.5" style="229"/>
  </cols>
  <sheetData>
    <row r="1" customHeight="1" spans="1:2">
      <c r="A1" s="4" t="s">
        <v>145</v>
      </c>
      <c r="B1" s="4"/>
    </row>
    <row r="2" s="228" customFormat="1" customHeight="1" spans="1:2">
      <c r="A2" s="118" t="s">
        <v>146</v>
      </c>
      <c r="B2" s="119"/>
    </row>
    <row r="3" ht="24" customHeight="1" spans="1:2">
      <c r="A3" s="493" t="s">
        <v>2</v>
      </c>
      <c r="B3" s="493"/>
    </row>
    <row r="4" ht="20.1" customHeight="1" spans="1:2">
      <c r="A4" s="213" t="s">
        <v>147</v>
      </c>
      <c r="B4" s="234" t="s">
        <v>4</v>
      </c>
    </row>
    <row r="5" ht="20.1" customHeight="1" spans="1:2">
      <c r="A5" s="494" t="s">
        <v>70</v>
      </c>
      <c r="B5" s="495">
        <f>B6+B111+B184+B216+B295+B347+B376+B395+B457+B525+B546</f>
        <v>4833.35</v>
      </c>
    </row>
    <row r="6" ht="16.5" customHeight="1" spans="1:2">
      <c r="A6" s="403" t="s">
        <v>148</v>
      </c>
      <c r="B6" s="495">
        <f>B7+B14+B33+B50+B54+B79+B84+B106</f>
        <v>785.81</v>
      </c>
    </row>
    <row r="7" ht="16.5" customHeight="1" spans="1:2">
      <c r="A7" s="404" t="s">
        <v>149</v>
      </c>
      <c r="B7" s="496">
        <f>SUM(B8:B13)</f>
        <v>28.02</v>
      </c>
    </row>
    <row r="8" ht="16.5" customHeight="1" spans="1:2">
      <c r="A8" s="404" t="s">
        <v>150</v>
      </c>
      <c r="B8" s="496">
        <v>28.02</v>
      </c>
    </row>
    <row r="9" ht="16.5" hidden="1" customHeight="1" spans="1:2">
      <c r="A9" s="404" t="s">
        <v>151</v>
      </c>
      <c r="B9" s="496">
        <v>0</v>
      </c>
    </row>
    <row r="10" ht="16.5" hidden="1" customHeight="1" spans="1:2">
      <c r="A10" s="404" t="s">
        <v>152</v>
      </c>
      <c r="B10" s="496">
        <v>0</v>
      </c>
    </row>
    <row r="11" ht="16.5" hidden="1" customHeight="1" spans="1:2">
      <c r="A11" s="404" t="s">
        <v>153</v>
      </c>
      <c r="B11" s="496">
        <v>0</v>
      </c>
    </row>
    <row r="12" ht="16.5" hidden="1" customHeight="1" spans="1:2">
      <c r="A12" s="404" t="s">
        <v>154</v>
      </c>
      <c r="B12" s="496">
        <v>0</v>
      </c>
    </row>
    <row r="13" ht="16.5" hidden="1" customHeight="1" spans="1:2">
      <c r="A13" s="404" t="s">
        <v>155</v>
      </c>
      <c r="B13" s="496">
        <v>0</v>
      </c>
    </row>
    <row r="14" ht="16.5" customHeight="1" spans="1:2">
      <c r="A14" s="404" t="s">
        <v>156</v>
      </c>
      <c r="B14" s="496">
        <f>SUM(B15:B17)</f>
        <v>522.06</v>
      </c>
    </row>
    <row r="15" ht="16.5" customHeight="1" spans="1:2">
      <c r="A15" s="404" t="s">
        <v>150</v>
      </c>
      <c r="B15" s="496">
        <v>273.01</v>
      </c>
    </row>
    <row r="16" ht="16.5" customHeight="1" spans="1:2">
      <c r="A16" s="404" t="s">
        <v>151</v>
      </c>
      <c r="B16" s="496">
        <v>227.73</v>
      </c>
    </row>
    <row r="17" ht="16.5" customHeight="1" spans="1:2">
      <c r="A17" s="404" t="s">
        <v>157</v>
      </c>
      <c r="B17" s="496">
        <v>21.32</v>
      </c>
    </row>
    <row r="18" ht="16.5" hidden="1" customHeight="1" spans="1:2">
      <c r="A18" s="404" t="s">
        <v>155</v>
      </c>
      <c r="B18" s="496">
        <v>0</v>
      </c>
    </row>
    <row r="19" ht="16.5" hidden="1" customHeight="1" spans="1:2">
      <c r="A19" s="404" t="s">
        <v>158</v>
      </c>
      <c r="B19" s="496">
        <v>0</v>
      </c>
    </row>
    <row r="20" ht="16.5" hidden="1" customHeight="1" spans="1:2">
      <c r="A20" s="404" t="s">
        <v>159</v>
      </c>
      <c r="B20" s="496"/>
    </row>
    <row r="21" ht="16.5" hidden="1" customHeight="1" spans="1:2">
      <c r="A21" s="404" t="s">
        <v>150</v>
      </c>
      <c r="B21" s="496"/>
    </row>
    <row r="22" ht="16.5" hidden="1" customHeight="1" spans="1:2">
      <c r="A22" s="404" t="s">
        <v>151</v>
      </c>
      <c r="B22" s="496"/>
    </row>
    <row r="23" ht="16.5" hidden="1" customHeight="1" spans="1:2">
      <c r="A23" s="404" t="s">
        <v>160</v>
      </c>
      <c r="B23" s="496"/>
    </row>
    <row r="24" ht="16.5" hidden="1" customHeight="1" spans="1:2">
      <c r="A24" s="404" t="s">
        <v>161</v>
      </c>
      <c r="B24" s="496"/>
    </row>
    <row r="25" ht="16.5" hidden="1" customHeight="1" spans="1:2">
      <c r="A25" s="404" t="s">
        <v>162</v>
      </c>
      <c r="B25" s="496"/>
    </row>
    <row r="26" ht="16.5" hidden="1" customHeight="1" spans="1:2">
      <c r="A26" s="404" t="s">
        <v>155</v>
      </c>
      <c r="B26" s="496"/>
    </row>
    <row r="27" ht="16.5" hidden="1" customHeight="1" spans="1:2">
      <c r="A27" s="404" t="s">
        <v>163</v>
      </c>
      <c r="B27" s="496"/>
    </row>
    <row r="28" ht="16.5" hidden="1" customHeight="1" spans="1:2">
      <c r="A28" s="404" t="s">
        <v>164</v>
      </c>
      <c r="B28" s="496"/>
    </row>
    <row r="29" ht="16.5" hidden="1" customHeight="1" spans="1:2">
      <c r="A29" s="404" t="s">
        <v>150</v>
      </c>
      <c r="B29" s="496"/>
    </row>
    <row r="30" ht="16.5" hidden="1" customHeight="1" spans="1:2">
      <c r="A30" s="404" t="s">
        <v>165</v>
      </c>
      <c r="B30" s="496"/>
    </row>
    <row r="31" ht="16.5" hidden="1" customHeight="1" spans="1:2">
      <c r="A31" s="404" t="s">
        <v>166</v>
      </c>
      <c r="B31" s="496"/>
    </row>
    <row r="32" ht="16.5" hidden="1" customHeight="1" spans="1:2">
      <c r="A32" s="404" t="s">
        <v>167</v>
      </c>
      <c r="B32" s="496"/>
    </row>
    <row r="33" ht="16.5" customHeight="1" spans="1:2">
      <c r="A33" s="404" t="s">
        <v>168</v>
      </c>
      <c r="B33" s="496">
        <f>SUM(B34:B38)</f>
        <v>110.07</v>
      </c>
    </row>
    <row r="34" ht="16.5" customHeight="1" spans="1:2">
      <c r="A34" s="404" t="s">
        <v>150</v>
      </c>
      <c r="B34" s="496">
        <v>110.07</v>
      </c>
    </row>
    <row r="35" ht="16.5" hidden="1" customHeight="1" spans="1:2">
      <c r="A35" s="404" t="s">
        <v>151</v>
      </c>
      <c r="B35" s="496">
        <v>0</v>
      </c>
    </row>
    <row r="36" ht="16.5" hidden="1" customHeight="1" spans="1:2">
      <c r="A36" s="404" t="s">
        <v>169</v>
      </c>
      <c r="B36" s="496">
        <v>0</v>
      </c>
    </row>
    <row r="37" ht="16.5" hidden="1" customHeight="1" spans="1:2">
      <c r="A37" s="404" t="s">
        <v>170</v>
      </c>
      <c r="B37" s="496">
        <v>0</v>
      </c>
    </row>
    <row r="38" ht="16.5" hidden="1" customHeight="1" spans="1:2">
      <c r="A38" s="404" t="s">
        <v>155</v>
      </c>
      <c r="B38" s="496">
        <v>0</v>
      </c>
    </row>
    <row r="39" ht="16.5" hidden="1" customHeight="1" spans="1:2">
      <c r="A39" s="404" t="s">
        <v>171</v>
      </c>
      <c r="B39" s="496">
        <v>0</v>
      </c>
    </row>
    <row r="40" ht="16.5" hidden="1" customHeight="1" spans="1:2">
      <c r="A40" s="404" t="s">
        <v>151</v>
      </c>
      <c r="B40" s="496">
        <v>0</v>
      </c>
    </row>
    <row r="41" ht="16.5" hidden="1" customHeight="1" spans="1:2">
      <c r="A41" s="404" t="s">
        <v>172</v>
      </c>
      <c r="B41" s="496">
        <v>0</v>
      </c>
    </row>
    <row r="42" ht="16.5" hidden="1" customHeight="1" spans="1:2">
      <c r="A42" s="404" t="s">
        <v>173</v>
      </c>
      <c r="B42" s="496">
        <v>0</v>
      </c>
    </row>
    <row r="43" ht="16.5" hidden="1" customHeight="1" spans="1:2">
      <c r="A43" s="404" t="s">
        <v>174</v>
      </c>
      <c r="B43" s="496"/>
    </row>
    <row r="44" ht="16.5" hidden="1" customHeight="1" spans="1:2">
      <c r="A44" s="404" t="s">
        <v>151</v>
      </c>
      <c r="B44" s="496"/>
    </row>
    <row r="45" ht="16.5" hidden="1" customHeight="1" spans="1:2">
      <c r="A45" s="404" t="s">
        <v>175</v>
      </c>
      <c r="B45" s="496"/>
    </row>
    <row r="46" ht="16.5" hidden="1" customHeight="1" spans="1:2">
      <c r="A46" s="404" t="s">
        <v>150</v>
      </c>
      <c r="B46" s="496"/>
    </row>
    <row r="47" ht="16.5" hidden="1" customHeight="1" spans="1:2">
      <c r="A47" s="404" t="s">
        <v>151</v>
      </c>
      <c r="B47" s="496"/>
    </row>
    <row r="48" ht="16.5" hidden="1" customHeight="1" spans="1:2">
      <c r="A48" s="404" t="s">
        <v>176</v>
      </c>
      <c r="B48" s="496"/>
    </row>
    <row r="49" ht="16.5" hidden="1" customHeight="1" spans="1:2">
      <c r="A49" s="404" t="s">
        <v>177</v>
      </c>
      <c r="B49" s="496"/>
    </row>
    <row r="50" ht="16.5" customHeight="1" spans="1:2">
      <c r="A50" s="404" t="s">
        <v>178</v>
      </c>
      <c r="B50" s="496">
        <f>B51</f>
        <v>22.26</v>
      </c>
    </row>
    <row r="51" ht="16.5" customHeight="1" spans="1:2">
      <c r="A51" s="404" t="s">
        <v>150</v>
      </c>
      <c r="B51" s="496">
        <v>22.26</v>
      </c>
    </row>
    <row r="52" ht="16.5" hidden="1" customHeight="1" spans="1:2">
      <c r="A52" s="404" t="s">
        <v>151</v>
      </c>
      <c r="B52" s="496"/>
    </row>
    <row r="53" ht="16.5" hidden="1" customHeight="1" spans="1:2">
      <c r="A53" s="404" t="s">
        <v>155</v>
      </c>
      <c r="B53" s="496"/>
    </row>
    <row r="54" ht="16.5" customHeight="1" spans="1:2">
      <c r="A54" s="404" t="s">
        <v>179</v>
      </c>
      <c r="B54" s="496">
        <f>B57</f>
        <v>33.31</v>
      </c>
    </row>
    <row r="55" ht="16.5" hidden="1" customHeight="1" spans="1:2">
      <c r="A55" s="404" t="s">
        <v>150</v>
      </c>
      <c r="B55" s="496"/>
    </row>
    <row r="56" ht="16.5" hidden="1" customHeight="1" spans="1:2">
      <c r="A56" s="404" t="s">
        <v>151</v>
      </c>
      <c r="B56" s="496"/>
    </row>
    <row r="57" ht="16.5" customHeight="1" spans="1:2">
      <c r="A57" s="404" t="s">
        <v>180</v>
      </c>
      <c r="B57" s="496">
        <v>33.31</v>
      </c>
    </row>
    <row r="58" ht="16.5" hidden="1" customHeight="1" spans="1:2">
      <c r="A58" s="404" t="s">
        <v>155</v>
      </c>
      <c r="B58" s="496"/>
    </row>
    <row r="59" ht="16.5" hidden="1" customHeight="1" spans="1:2">
      <c r="A59" s="404" t="s">
        <v>181</v>
      </c>
      <c r="B59" s="496"/>
    </row>
    <row r="60" ht="16.5" hidden="1" customHeight="1" spans="1:2">
      <c r="A60" s="404" t="s">
        <v>182</v>
      </c>
      <c r="B60" s="496"/>
    </row>
    <row r="61" ht="16.5" hidden="1" customHeight="1" spans="1:2">
      <c r="A61" s="404" t="s">
        <v>150</v>
      </c>
      <c r="B61" s="496"/>
    </row>
    <row r="62" ht="16.5" hidden="1" customHeight="1" spans="1:2">
      <c r="A62" s="404" t="s">
        <v>155</v>
      </c>
      <c r="B62" s="496"/>
    </row>
    <row r="63" ht="16.5" hidden="1" customHeight="1" spans="1:2">
      <c r="A63" s="404" t="s">
        <v>183</v>
      </c>
      <c r="B63" s="496"/>
    </row>
    <row r="64" ht="16.5" hidden="1" customHeight="1" spans="1:2">
      <c r="A64" s="404" t="s">
        <v>184</v>
      </c>
      <c r="B64" s="496"/>
    </row>
    <row r="65" ht="16.5" hidden="1" customHeight="1" spans="1:2">
      <c r="A65" s="404" t="s">
        <v>150</v>
      </c>
      <c r="B65" s="496"/>
    </row>
    <row r="66" ht="16.5" hidden="1" customHeight="1" spans="1:2">
      <c r="A66" s="404" t="s">
        <v>151</v>
      </c>
      <c r="B66" s="496"/>
    </row>
    <row r="67" ht="16.5" hidden="1" customHeight="1" spans="1:2">
      <c r="A67" s="404" t="s">
        <v>185</v>
      </c>
      <c r="B67" s="496"/>
    </row>
    <row r="68" ht="16.5" hidden="1" customHeight="1" spans="1:2">
      <c r="A68" s="404" t="s">
        <v>186</v>
      </c>
      <c r="B68" s="496"/>
    </row>
    <row r="69" ht="16.5" hidden="1" customHeight="1" spans="1:2">
      <c r="A69" s="404" t="s">
        <v>150</v>
      </c>
      <c r="B69" s="496"/>
    </row>
    <row r="70" ht="16.5" hidden="1" customHeight="1" spans="1:2">
      <c r="A70" s="404" t="s">
        <v>151</v>
      </c>
      <c r="B70" s="496"/>
    </row>
    <row r="71" ht="16.5" hidden="1" customHeight="1" spans="1:2">
      <c r="A71" s="404" t="s">
        <v>187</v>
      </c>
      <c r="B71" s="496"/>
    </row>
    <row r="72" ht="16.5" hidden="1" customHeight="1" spans="1:2">
      <c r="A72" s="404" t="s">
        <v>155</v>
      </c>
      <c r="B72" s="496"/>
    </row>
    <row r="73" ht="16.5" hidden="1" customHeight="1" spans="1:2">
      <c r="A73" s="404" t="s">
        <v>188</v>
      </c>
      <c r="B73" s="496"/>
    </row>
    <row r="74" ht="16.5" hidden="1" customHeight="1" spans="1:2">
      <c r="A74" s="404" t="s">
        <v>189</v>
      </c>
      <c r="B74" s="496"/>
    </row>
    <row r="75" ht="16.5" hidden="1" customHeight="1" spans="1:2">
      <c r="A75" s="404" t="s">
        <v>150</v>
      </c>
      <c r="B75" s="496"/>
    </row>
    <row r="76" ht="16.5" hidden="1" customHeight="1" spans="1:2">
      <c r="A76" s="404" t="s">
        <v>151</v>
      </c>
      <c r="B76" s="496"/>
    </row>
    <row r="77" ht="16.5" hidden="1" customHeight="1" spans="1:2">
      <c r="A77" s="404" t="s">
        <v>155</v>
      </c>
      <c r="B77" s="496"/>
    </row>
    <row r="78" ht="16.5" hidden="1" customHeight="1" spans="1:2">
      <c r="A78" s="404" t="s">
        <v>190</v>
      </c>
      <c r="B78" s="496"/>
    </row>
    <row r="79" ht="16.5" customHeight="1" spans="1:2">
      <c r="A79" s="404" t="s">
        <v>191</v>
      </c>
      <c r="B79" s="496">
        <f>SUM(B80:B83)</f>
        <v>62.07</v>
      </c>
    </row>
    <row r="80" ht="16.5" customHeight="1" spans="1:2">
      <c r="A80" s="404" t="s">
        <v>150</v>
      </c>
      <c r="B80" s="496">
        <v>57.07</v>
      </c>
    </row>
    <row r="81" ht="16.5" hidden="1" customHeight="1" spans="1:2">
      <c r="A81" s="404" t="s">
        <v>151</v>
      </c>
      <c r="B81" s="496">
        <v>0</v>
      </c>
    </row>
    <row r="82" ht="16.5" hidden="1" customHeight="1" spans="1:2">
      <c r="A82" s="404" t="s">
        <v>155</v>
      </c>
      <c r="B82" s="496">
        <v>0</v>
      </c>
    </row>
    <row r="83" ht="16.5" customHeight="1" spans="1:2">
      <c r="A83" s="404" t="s">
        <v>192</v>
      </c>
      <c r="B83" s="496">
        <v>5</v>
      </c>
    </row>
    <row r="84" ht="16.5" customHeight="1" spans="1:2">
      <c r="A84" s="404" t="s">
        <v>193</v>
      </c>
      <c r="B84" s="496">
        <f>B89</f>
        <v>5.86</v>
      </c>
    </row>
    <row r="85" ht="16.5" hidden="1" customHeight="1" spans="1:2">
      <c r="A85" s="404" t="s">
        <v>150</v>
      </c>
      <c r="B85" s="496"/>
    </row>
    <row r="86" ht="16.5" hidden="1" customHeight="1" spans="1:2">
      <c r="A86" s="404" t="s">
        <v>151</v>
      </c>
      <c r="B86" s="496"/>
    </row>
    <row r="87" ht="16.5" hidden="1" customHeight="1" spans="1:2">
      <c r="A87" s="404" t="s">
        <v>194</v>
      </c>
      <c r="B87" s="496"/>
    </row>
    <row r="88" ht="16.5" hidden="1" customHeight="1" spans="1:2">
      <c r="A88" s="404" t="s">
        <v>155</v>
      </c>
      <c r="B88" s="496"/>
    </row>
    <row r="89" ht="16.5" customHeight="1" spans="1:2">
      <c r="A89" s="404" t="s">
        <v>195</v>
      </c>
      <c r="B89" s="496">
        <v>5.86</v>
      </c>
    </row>
    <row r="90" ht="16.5" hidden="1" customHeight="1" spans="1:2">
      <c r="A90" s="404" t="s">
        <v>196</v>
      </c>
      <c r="B90" s="496"/>
    </row>
    <row r="91" ht="16.5" hidden="1" customHeight="1" spans="1:2">
      <c r="A91" s="404" t="s">
        <v>150</v>
      </c>
      <c r="B91" s="496"/>
    </row>
    <row r="92" ht="16.5" hidden="1" customHeight="1" spans="1:2">
      <c r="A92" s="404" t="s">
        <v>151</v>
      </c>
      <c r="B92" s="496"/>
    </row>
    <row r="93" ht="16.5" hidden="1" customHeight="1" spans="1:2">
      <c r="A93" s="404" t="s">
        <v>155</v>
      </c>
      <c r="B93" s="496"/>
    </row>
    <row r="94" ht="16.5" hidden="1" customHeight="1" spans="1:2">
      <c r="A94" s="404" t="s">
        <v>197</v>
      </c>
      <c r="B94" s="496"/>
    </row>
    <row r="95" ht="16.5" hidden="1" customHeight="1" spans="1:2">
      <c r="A95" s="404" t="s">
        <v>150</v>
      </c>
      <c r="B95" s="496"/>
    </row>
    <row r="96" ht="16.5" hidden="1" customHeight="1" spans="1:2">
      <c r="A96" s="404" t="s">
        <v>151</v>
      </c>
      <c r="B96" s="496"/>
    </row>
    <row r="97" ht="16.5" hidden="1" customHeight="1" spans="1:2">
      <c r="A97" s="404" t="s">
        <v>198</v>
      </c>
      <c r="B97" s="496"/>
    </row>
    <row r="98" ht="16.5" hidden="1" customHeight="1" spans="1:2">
      <c r="A98" s="404" t="s">
        <v>155</v>
      </c>
      <c r="B98" s="496"/>
    </row>
    <row r="99" ht="16.5" hidden="1" customHeight="1" spans="1:2">
      <c r="A99" s="404" t="s">
        <v>199</v>
      </c>
      <c r="B99" s="496"/>
    </row>
    <row r="100" ht="16.5" hidden="1" customHeight="1" spans="1:2">
      <c r="A100" s="404" t="s">
        <v>150</v>
      </c>
      <c r="B100" s="496"/>
    </row>
    <row r="101" ht="16.5" hidden="1" customHeight="1" spans="1:2">
      <c r="A101" s="404" t="s">
        <v>151</v>
      </c>
      <c r="B101" s="496"/>
    </row>
    <row r="102" ht="16.5" hidden="1" customHeight="1" spans="1:2">
      <c r="A102" s="404" t="s">
        <v>200</v>
      </c>
      <c r="B102" s="496"/>
    </row>
    <row r="103" ht="16.5" hidden="1" customHeight="1" spans="1:2">
      <c r="A103" s="404" t="s">
        <v>201</v>
      </c>
      <c r="B103" s="496"/>
    </row>
    <row r="104" ht="16.5" hidden="1" customHeight="1" spans="1:2">
      <c r="A104" s="404" t="s">
        <v>150</v>
      </c>
      <c r="B104" s="496"/>
    </row>
    <row r="105" ht="16.5" hidden="1" customHeight="1" spans="1:2">
      <c r="A105" s="404" t="s">
        <v>151</v>
      </c>
      <c r="B105" s="496"/>
    </row>
    <row r="106" ht="16.5" customHeight="1" spans="1:2">
      <c r="A106" s="404" t="s">
        <v>202</v>
      </c>
      <c r="B106" s="496">
        <f>B109</f>
        <v>2.16</v>
      </c>
    </row>
    <row r="107" ht="16.5" hidden="1" customHeight="1" spans="1:2">
      <c r="A107" s="404" t="s">
        <v>151</v>
      </c>
      <c r="B107" s="496"/>
    </row>
    <row r="108" ht="16.5" hidden="1" customHeight="1" spans="1:2">
      <c r="A108" s="404" t="s">
        <v>203</v>
      </c>
      <c r="B108" s="496"/>
    </row>
    <row r="109" ht="16.5" customHeight="1" spans="1:2">
      <c r="A109" s="404" t="s">
        <v>204</v>
      </c>
      <c r="B109" s="496">
        <v>2.16</v>
      </c>
    </row>
    <row r="110" ht="16.5" customHeight="1" spans="1:2">
      <c r="A110" s="404" t="s">
        <v>205</v>
      </c>
      <c r="B110" s="496">
        <v>2.16</v>
      </c>
    </row>
    <row r="111" s="491" customFormat="1" ht="16.5" customHeight="1" spans="1:2">
      <c r="A111" s="403" t="s">
        <v>206</v>
      </c>
      <c r="B111" s="497">
        <f>B112</f>
        <v>12.42</v>
      </c>
    </row>
    <row r="112" ht="16.5" customHeight="1" spans="1:2">
      <c r="A112" s="404" t="s">
        <v>207</v>
      </c>
      <c r="B112" s="496">
        <v>12.42</v>
      </c>
    </row>
    <row r="113" ht="16.5" hidden="1" customHeight="1" spans="1:2">
      <c r="A113" s="404"/>
      <c r="B113" s="496"/>
    </row>
    <row r="114" s="491" customFormat="1" ht="16.5" hidden="1" customHeight="1" spans="1:2">
      <c r="A114" s="403" t="s">
        <v>208</v>
      </c>
      <c r="B114" s="497"/>
    </row>
    <row r="115" ht="16.5" hidden="1" customHeight="1" spans="1:2">
      <c r="A115" s="404" t="s">
        <v>209</v>
      </c>
      <c r="B115" s="496"/>
    </row>
    <row r="116" ht="16.5" hidden="1" customHeight="1" spans="1:2">
      <c r="A116" s="404" t="s">
        <v>210</v>
      </c>
      <c r="B116" s="496"/>
    </row>
    <row r="117" ht="16.5" hidden="1" customHeight="1" spans="1:2">
      <c r="A117" s="404" t="s">
        <v>211</v>
      </c>
      <c r="B117" s="496"/>
    </row>
    <row r="118" ht="16.5" hidden="1" customHeight="1" spans="1:2">
      <c r="A118" s="404" t="s">
        <v>150</v>
      </c>
      <c r="B118" s="496"/>
    </row>
    <row r="119" ht="16.5" hidden="1" customHeight="1" spans="1:2">
      <c r="A119" s="404" t="s">
        <v>151</v>
      </c>
      <c r="B119" s="496"/>
    </row>
    <row r="120" ht="16.5" hidden="1" customHeight="1" spans="1:2">
      <c r="A120" s="498" t="s">
        <v>169</v>
      </c>
      <c r="B120" s="499"/>
    </row>
    <row r="121" ht="16.5" hidden="1" customHeight="1" spans="1:2">
      <c r="A121" s="404" t="s">
        <v>212</v>
      </c>
      <c r="B121" s="496"/>
    </row>
    <row r="122" ht="16.5" hidden="1" customHeight="1" spans="1:2">
      <c r="A122" s="404" t="s">
        <v>213</v>
      </c>
      <c r="B122" s="496"/>
    </row>
    <row r="123" ht="16.5" hidden="1" customHeight="1" spans="1:2">
      <c r="A123" s="404" t="s">
        <v>214</v>
      </c>
      <c r="B123" s="496"/>
    </row>
    <row r="124" ht="16.5" hidden="1" customHeight="1" spans="1:2">
      <c r="A124" s="404" t="s">
        <v>151</v>
      </c>
      <c r="B124" s="496"/>
    </row>
    <row r="125" ht="16.5" hidden="1" customHeight="1" spans="1:2">
      <c r="A125" s="404" t="s">
        <v>215</v>
      </c>
      <c r="B125" s="496"/>
    </row>
    <row r="126" ht="16.5" hidden="1" customHeight="1" spans="1:2">
      <c r="A126" s="404" t="s">
        <v>151</v>
      </c>
      <c r="B126" s="496"/>
    </row>
    <row r="127" ht="16.5" hidden="1" customHeight="1" spans="1:2">
      <c r="A127" s="404" t="s">
        <v>216</v>
      </c>
      <c r="B127" s="496"/>
    </row>
    <row r="128" ht="16.5" hidden="1" customHeight="1" spans="1:2">
      <c r="A128" s="404" t="s">
        <v>150</v>
      </c>
      <c r="B128" s="496"/>
    </row>
    <row r="129" ht="16.5" hidden="1" customHeight="1" spans="1:2">
      <c r="A129" s="404" t="s">
        <v>151</v>
      </c>
      <c r="B129" s="496"/>
    </row>
    <row r="130" ht="16.5" hidden="1" customHeight="1" spans="1:2">
      <c r="A130" s="404" t="s">
        <v>217</v>
      </c>
      <c r="B130" s="496"/>
    </row>
    <row r="131" ht="16.5" hidden="1" customHeight="1" spans="1:2">
      <c r="A131" s="404" t="s">
        <v>218</v>
      </c>
      <c r="B131" s="496"/>
    </row>
    <row r="132" ht="16.5" hidden="1" customHeight="1" spans="1:2">
      <c r="A132" s="404" t="s">
        <v>219</v>
      </c>
      <c r="B132" s="496"/>
    </row>
    <row r="133" ht="16.5" hidden="1" customHeight="1" spans="1:2">
      <c r="A133" s="404" t="s">
        <v>220</v>
      </c>
      <c r="B133" s="496"/>
    </row>
    <row r="134" ht="16.5" hidden="1" customHeight="1" spans="1:2">
      <c r="A134" s="404" t="s">
        <v>221</v>
      </c>
      <c r="B134" s="496"/>
    </row>
    <row r="135" ht="16.5" hidden="1" customHeight="1" spans="1:2">
      <c r="A135" s="404" t="s">
        <v>222</v>
      </c>
      <c r="B135" s="496"/>
    </row>
    <row r="136" ht="16.5" hidden="1" customHeight="1" spans="1:2">
      <c r="A136" s="404" t="s">
        <v>223</v>
      </c>
      <c r="B136" s="496"/>
    </row>
    <row r="137" ht="16.5" hidden="1" customHeight="1" spans="1:2">
      <c r="A137" s="404" t="s">
        <v>155</v>
      </c>
      <c r="B137" s="496"/>
    </row>
    <row r="138" ht="16.5" hidden="1" customHeight="1" spans="1:2">
      <c r="A138" s="404" t="s">
        <v>224</v>
      </c>
      <c r="B138" s="496"/>
    </row>
    <row r="139" ht="16.5" hidden="1" customHeight="1" spans="1:2">
      <c r="A139" s="404" t="s">
        <v>225</v>
      </c>
      <c r="B139" s="496"/>
    </row>
    <row r="140" ht="16.5" hidden="1" customHeight="1" spans="1:2">
      <c r="A140" s="404" t="s">
        <v>226</v>
      </c>
      <c r="B140" s="496"/>
    </row>
    <row r="141" s="491" customFormat="1" ht="16.5" hidden="1" customHeight="1" spans="1:2">
      <c r="A141" s="403" t="s">
        <v>227</v>
      </c>
      <c r="B141" s="497"/>
    </row>
    <row r="142" ht="16.5" hidden="1" customHeight="1" spans="1:2">
      <c r="A142" s="404" t="s">
        <v>228</v>
      </c>
      <c r="B142" s="496"/>
    </row>
    <row r="143" ht="16.5" hidden="1" customHeight="1" spans="1:2">
      <c r="A143" s="404" t="s">
        <v>150</v>
      </c>
      <c r="B143" s="496"/>
    </row>
    <row r="144" ht="16.5" hidden="1" customHeight="1" spans="1:2">
      <c r="A144" s="404" t="s">
        <v>151</v>
      </c>
      <c r="B144" s="496"/>
    </row>
    <row r="145" ht="16.5" hidden="1" customHeight="1" spans="1:2">
      <c r="A145" s="404" t="s">
        <v>229</v>
      </c>
      <c r="B145" s="496"/>
    </row>
    <row r="146" ht="16.5" hidden="1" customHeight="1" spans="1:2">
      <c r="A146" s="404" t="s">
        <v>230</v>
      </c>
      <c r="B146" s="496"/>
    </row>
    <row r="147" ht="16.5" hidden="1" customHeight="1" spans="1:2">
      <c r="A147" s="404" t="s">
        <v>231</v>
      </c>
      <c r="B147" s="496"/>
    </row>
    <row r="148" ht="16.5" hidden="1" customHeight="1" spans="1:2">
      <c r="A148" s="404" t="s">
        <v>232</v>
      </c>
      <c r="B148" s="496"/>
    </row>
    <row r="149" ht="16.5" hidden="1" customHeight="1" spans="1:2">
      <c r="A149" s="404" t="s">
        <v>233</v>
      </c>
      <c r="B149" s="496"/>
    </row>
    <row r="150" ht="16.5" hidden="1" customHeight="1" spans="1:2">
      <c r="A150" s="404" t="s">
        <v>234</v>
      </c>
      <c r="B150" s="496"/>
    </row>
    <row r="151" ht="16.5" hidden="1" customHeight="1" spans="1:2">
      <c r="A151" s="404" t="s">
        <v>235</v>
      </c>
      <c r="B151" s="496"/>
    </row>
    <row r="152" ht="16.5" hidden="1" customHeight="1" spans="1:2">
      <c r="A152" s="404" t="s">
        <v>236</v>
      </c>
      <c r="B152" s="496"/>
    </row>
    <row r="153" ht="16.5" hidden="1" customHeight="1" spans="1:2">
      <c r="A153" s="404" t="s">
        <v>237</v>
      </c>
      <c r="B153" s="496"/>
    </row>
    <row r="154" ht="16.5" hidden="1" customHeight="1" spans="1:2">
      <c r="A154" s="404" t="s">
        <v>238</v>
      </c>
      <c r="B154" s="496"/>
    </row>
    <row r="155" ht="16.5" hidden="1" customHeight="1" spans="1:2">
      <c r="A155" s="404" t="s">
        <v>239</v>
      </c>
      <c r="B155" s="496"/>
    </row>
    <row r="156" ht="16.5" hidden="1" customHeight="1" spans="1:2">
      <c r="A156" s="404" t="s">
        <v>240</v>
      </c>
      <c r="B156" s="496"/>
    </row>
    <row r="157" ht="16.5" hidden="1" customHeight="1" spans="1:2">
      <c r="A157" s="404" t="s">
        <v>241</v>
      </c>
      <c r="B157" s="496"/>
    </row>
    <row r="158" ht="16.5" hidden="1" customHeight="1" spans="1:2">
      <c r="A158" s="404" t="s">
        <v>242</v>
      </c>
      <c r="B158" s="496"/>
    </row>
    <row r="159" ht="16.5" hidden="1" customHeight="1" spans="1:2">
      <c r="A159" s="404" t="s">
        <v>243</v>
      </c>
      <c r="B159" s="496"/>
    </row>
    <row r="160" ht="16.5" hidden="1" customHeight="1" spans="1:2">
      <c r="A160" s="404" t="s">
        <v>244</v>
      </c>
      <c r="B160" s="496"/>
    </row>
    <row r="161" ht="16.5" hidden="1" customHeight="1" spans="1:2">
      <c r="A161" s="404" t="s">
        <v>245</v>
      </c>
      <c r="B161" s="496"/>
    </row>
    <row r="162" ht="16.5" hidden="1" customHeight="1" spans="1:2">
      <c r="A162" s="404" t="s">
        <v>246</v>
      </c>
      <c r="B162" s="496"/>
    </row>
    <row r="163" ht="16.5" hidden="1" customHeight="1" spans="1:2">
      <c r="A163" s="404" t="s">
        <v>247</v>
      </c>
      <c r="B163" s="496"/>
    </row>
    <row r="164" ht="16.5" hidden="1" customHeight="1" spans="1:2">
      <c r="A164" s="404" t="s">
        <v>248</v>
      </c>
      <c r="B164" s="496"/>
    </row>
    <row r="165" ht="16.5" hidden="1" customHeight="1" spans="1:2">
      <c r="A165" s="404" t="s">
        <v>249</v>
      </c>
      <c r="B165" s="496"/>
    </row>
    <row r="166" ht="16.5" hidden="1" customHeight="1" spans="1:2">
      <c r="A166" s="404" t="s">
        <v>250</v>
      </c>
      <c r="B166" s="496"/>
    </row>
    <row r="167" s="491" customFormat="1" ht="16.5" hidden="1" customHeight="1" spans="1:2">
      <c r="A167" s="403" t="s">
        <v>251</v>
      </c>
      <c r="B167" s="497"/>
    </row>
    <row r="168" ht="16.5" hidden="1" customHeight="1" spans="1:2">
      <c r="A168" s="404" t="s">
        <v>252</v>
      </c>
      <c r="B168" s="496"/>
    </row>
    <row r="169" ht="16.5" hidden="1" customHeight="1" spans="1:2">
      <c r="A169" s="404" t="s">
        <v>150</v>
      </c>
      <c r="B169" s="496"/>
    </row>
    <row r="170" ht="16.5" hidden="1" customHeight="1" spans="1:2">
      <c r="A170" s="404" t="s">
        <v>151</v>
      </c>
      <c r="B170" s="496"/>
    </row>
    <row r="171" ht="16.5" hidden="1" customHeight="1" spans="1:2">
      <c r="A171" s="404" t="s">
        <v>253</v>
      </c>
      <c r="B171" s="496"/>
    </row>
    <row r="172" ht="16.5" hidden="1" customHeight="1" spans="1:2">
      <c r="A172" s="404" t="s">
        <v>254</v>
      </c>
      <c r="B172" s="496"/>
    </row>
    <row r="173" ht="16.5" hidden="1" customHeight="1" spans="1:2">
      <c r="A173" s="404" t="s">
        <v>255</v>
      </c>
      <c r="B173" s="496"/>
    </row>
    <row r="174" ht="16.5" hidden="1" customHeight="1" spans="1:2">
      <c r="A174" s="404" t="s">
        <v>256</v>
      </c>
      <c r="B174" s="496"/>
    </row>
    <row r="175" ht="16.5" hidden="1" customHeight="1" spans="1:2">
      <c r="A175" s="404" t="s">
        <v>257</v>
      </c>
      <c r="B175" s="496"/>
    </row>
    <row r="176" ht="16.5" hidden="1" customHeight="1" spans="1:2">
      <c r="A176" s="404" t="s">
        <v>258</v>
      </c>
      <c r="B176" s="496"/>
    </row>
    <row r="177" ht="16.5" hidden="1" customHeight="1" spans="1:2">
      <c r="A177" s="404" t="s">
        <v>259</v>
      </c>
      <c r="B177" s="496"/>
    </row>
    <row r="178" ht="16.5" hidden="1" customHeight="1" spans="1:2">
      <c r="A178" s="404" t="s">
        <v>260</v>
      </c>
      <c r="B178" s="496"/>
    </row>
    <row r="179" ht="16.5" hidden="1" customHeight="1" spans="1:2">
      <c r="A179" s="404" t="s">
        <v>261</v>
      </c>
      <c r="B179" s="496"/>
    </row>
    <row r="180" ht="16.5" hidden="1" customHeight="1" spans="1:2">
      <c r="A180" s="404" t="s">
        <v>262</v>
      </c>
      <c r="B180" s="496"/>
    </row>
    <row r="181" ht="16.5" hidden="1" customHeight="1" spans="1:2">
      <c r="A181" s="404" t="s">
        <v>263</v>
      </c>
      <c r="B181" s="496"/>
    </row>
    <row r="182" ht="16.5" hidden="1" customHeight="1" spans="1:2">
      <c r="A182" s="404" t="s">
        <v>264</v>
      </c>
      <c r="B182" s="496"/>
    </row>
    <row r="183" ht="16.5" hidden="1" customHeight="1" spans="1:2">
      <c r="A183" s="404" t="s">
        <v>265</v>
      </c>
      <c r="B183" s="496"/>
    </row>
    <row r="184" s="491" customFormat="1" ht="16.5" customHeight="1" spans="1:2">
      <c r="A184" s="403" t="s">
        <v>266</v>
      </c>
      <c r="B184" s="497">
        <f>B191</f>
        <v>133.85</v>
      </c>
    </row>
    <row r="185" ht="16.5" hidden="1" customHeight="1" spans="1:2">
      <c r="A185" s="404" t="s">
        <v>267</v>
      </c>
      <c r="B185" s="496"/>
    </row>
    <row r="186" ht="16.5" hidden="1" customHeight="1" spans="1:2">
      <c r="A186" s="404" t="s">
        <v>150</v>
      </c>
      <c r="B186" s="496"/>
    </row>
    <row r="187" ht="16.5" hidden="1" customHeight="1" spans="1:2">
      <c r="A187" s="404" t="s">
        <v>151</v>
      </c>
      <c r="B187" s="496"/>
    </row>
    <row r="188" ht="16.5" hidden="1" customHeight="1" spans="1:2">
      <c r="A188" s="404" t="s">
        <v>268</v>
      </c>
      <c r="B188" s="496"/>
    </row>
    <row r="189" ht="16.5" hidden="1" customHeight="1" spans="1:2">
      <c r="A189" s="404" t="s">
        <v>269</v>
      </c>
      <c r="B189" s="496"/>
    </row>
    <row r="190" ht="16.5" hidden="1" customHeight="1" spans="1:2">
      <c r="A190" s="404" t="s">
        <v>270</v>
      </c>
      <c r="B190" s="496"/>
    </row>
    <row r="191" ht="16.5" customHeight="1" spans="1:2">
      <c r="A191" s="404" t="s">
        <v>271</v>
      </c>
      <c r="B191" s="496">
        <v>133.85</v>
      </c>
    </row>
    <row r="192" ht="16.5" hidden="1" customHeight="1" spans="1:2">
      <c r="A192" s="404" t="s">
        <v>272</v>
      </c>
      <c r="B192" s="496"/>
    </row>
    <row r="193" ht="16.5" hidden="1" customHeight="1" spans="1:2">
      <c r="A193" s="404" t="s">
        <v>273</v>
      </c>
      <c r="B193" s="496"/>
    </row>
    <row r="194" ht="16.5" hidden="1" customHeight="1" spans="1:2">
      <c r="A194" s="404" t="s">
        <v>274</v>
      </c>
      <c r="B194" s="496"/>
    </row>
    <row r="195" ht="16.5" hidden="1" customHeight="1" spans="1:2">
      <c r="A195" s="404" t="s">
        <v>275</v>
      </c>
      <c r="B195" s="496"/>
    </row>
    <row r="196" ht="16.5" hidden="1" customHeight="1" spans="1:2">
      <c r="A196" s="404" t="s">
        <v>276</v>
      </c>
      <c r="B196" s="496"/>
    </row>
    <row r="197" ht="16.5" hidden="1" customHeight="1" spans="1:2">
      <c r="A197" s="404" t="s">
        <v>277</v>
      </c>
      <c r="B197" s="496"/>
    </row>
    <row r="198" ht="16.5" hidden="1" customHeight="1" spans="1:2">
      <c r="A198" s="404" t="s">
        <v>278</v>
      </c>
      <c r="B198" s="496"/>
    </row>
    <row r="199" ht="16.5" hidden="1" customHeight="1" spans="1:2">
      <c r="A199" s="404" t="s">
        <v>279</v>
      </c>
      <c r="B199" s="496"/>
    </row>
    <row r="200" ht="16.5" hidden="1" customHeight="1" spans="1:2">
      <c r="A200" s="404" t="s">
        <v>280</v>
      </c>
      <c r="B200" s="496"/>
    </row>
    <row r="201" ht="16.5" hidden="1" customHeight="1" spans="1:2">
      <c r="A201" s="404" t="s">
        <v>281</v>
      </c>
      <c r="B201" s="496"/>
    </row>
    <row r="202" ht="16.5" hidden="1" customHeight="1" spans="1:2">
      <c r="A202" s="404" t="s">
        <v>282</v>
      </c>
      <c r="B202" s="496"/>
    </row>
    <row r="203" ht="16.5" hidden="1" customHeight="1" spans="1:2">
      <c r="A203" s="404" t="s">
        <v>283</v>
      </c>
      <c r="B203" s="496"/>
    </row>
    <row r="204" ht="16.5" hidden="1" customHeight="1" spans="1:2">
      <c r="A204" s="404" t="s">
        <v>284</v>
      </c>
      <c r="B204" s="496"/>
    </row>
    <row r="205" ht="16.5" hidden="1" customHeight="1" spans="1:2">
      <c r="A205" s="404" t="s">
        <v>285</v>
      </c>
      <c r="B205" s="496"/>
    </row>
    <row r="206" ht="16.5" hidden="1" customHeight="1" spans="1:2">
      <c r="A206" s="404" t="s">
        <v>286</v>
      </c>
      <c r="B206" s="496"/>
    </row>
    <row r="207" ht="16.5" hidden="1" customHeight="1" spans="1:2">
      <c r="A207" s="404" t="s">
        <v>287</v>
      </c>
      <c r="B207" s="496"/>
    </row>
    <row r="208" ht="16.5" hidden="1" customHeight="1" spans="1:2">
      <c r="A208" s="404" t="s">
        <v>288</v>
      </c>
      <c r="B208" s="496"/>
    </row>
    <row r="209" ht="16.5" hidden="1" customHeight="1" spans="1:2">
      <c r="A209" s="404" t="s">
        <v>289</v>
      </c>
      <c r="B209" s="496"/>
    </row>
    <row r="210" ht="16.5" hidden="1" customHeight="1" spans="1:2">
      <c r="A210" s="404" t="s">
        <v>290</v>
      </c>
      <c r="B210" s="496"/>
    </row>
    <row r="211" ht="16.5" hidden="1" customHeight="1" spans="1:2">
      <c r="A211" s="404" t="s">
        <v>291</v>
      </c>
      <c r="B211" s="496"/>
    </row>
    <row r="212" ht="16.5" hidden="1" customHeight="1" spans="1:2">
      <c r="A212" s="404" t="s">
        <v>292</v>
      </c>
      <c r="B212" s="496"/>
    </row>
    <row r="213" ht="16.5" hidden="1" customHeight="1" spans="1:2">
      <c r="A213" s="404" t="s">
        <v>293</v>
      </c>
      <c r="B213" s="496"/>
    </row>
    <row r="214" ht="16.5" hidden="1" customHeight="1" spans="1:2">
      <c r="A214" s="404" t="s">
        <v>294</v>
      </c>
      <c r="B214" s="496"/>
    </row>
    <row r="215" ht="16.5" hidden="1" customHeight="1" spans="1:2">
      <c r="A215" s="404" t="s">
        <v>295</v>
      </c>
      <c r="B215" s="496"/>
    </row>
    <row r="216" s="491" customFormat="1" ht="16.5" customHeight="1" spans="1:2">
      <c r="A216" s="403" t="s">
        <v>296</v>
      </c>
      <c r="B216" s="500">
        <f>B217+B227+B234+B247+B260+B265+B277+B280+B283+B286+B293</f>
        <v>765.02</v>
      </c>
    </row>
    <row r="217" ht="16.5" customHeight="1" spans="1:2">
      <c r="A217" s="404" t="s">
        <v>297</v>
      </c>
      <c r="B217" s="496">
        <f>SUM(B218:B226)</f>
        <v>73.55</v>
      </c>
    </row>
    <row r="218" ht="16.5" hidden="1" customHeight="1" spans="1:2">
      <c r="A218" s="404" t="s">
        <v>150</v>
      </c>
      <c r="B218" s="496"/>
    </row>
    <row r="219" ht="16.5" hidden="1" customHeight="1" spans="1:2">
      <c r="A219" s="404" t="s">
        <v>151</v>
      </c>
      <c r="B219" s="496"/>
    </row>
    <row r="220" ht="16.5" hidden="1" customHeight="1" spans="1:2">
      <c r="A220" s="404" t="s">
        <v>298</v>
      </c>
      <c r="B220" s="496"/>
    </row>
    <row r="221" ht="16.5" hidden="1" customHeight="1" spans="1:2">
      <c r="A221" s="404" t="s">
        <v>299</v>
      </c>
      <c r="B221" s="496"/>
    </row>
    <row r="222" ht="16.5" hidden="1" customHeight="1" spans="1:2">
      <c r="A222" s="404" t="s">
        <v>169</v>
      </c>
      <c r="B222" s="496"/>
    </row>
    <row r="223" ht="16.5" customHeight="1" spans="1:2">
      <c r="A223" s="404" t="s">
        <v>300</v>
      </c>
      <c r="B223" s="496">
        <v>70.66</v>
      </c>
    </row>
    <row r="224" ht="16.5" hidden="1" customHeight="1" spans="1:2">
      <c r="A224" s="404" t="s">
        <v>301</v>
      </c>
      <c r="B224" s="496"/>
    </row>
    <row r="225" ht="16.5" hidden="1" customHeight="1" spans="1:2">
      <c r="A225" s="404" t="s">
        <v>302</v>
      </c>
      <c r="B225" s="496"/>
    </row>
    <row r="226" ht="16.5" customHeight="1" spans="1:2">
      <c r="A226" s="404" t="s">
        <v>303</v>
      </c>
      <c r="B226" s="496">
        <v>2.89</v>
      </c>
    </row>
    <row r="227" ht="16.5" customHeight="1" spans="1:2">
      <c r="A227" s="404" t="s">
        <v>304</v>
      </c>
      <c r="B227" s="496">
        <f>B232</f>
        <v>44.15</v>
      </c>
    </row>
    <row r="228" ht="16.5" hidden="1" customHeight="1" spans="1:2">
      <c r="A228" s="404" t="s">
        <v>150</v>
      </c>
      <c r="B228" s="496"/>
    </row>
    <row r="229" ht="16.5" hidden="1" customHeight="1" spans="1:2">
      <c r="A229" s="404" t="s">
        <v>151</v>
      </c>
      <c r="B229" s="496"/>
    </row>
    <row r="230" ht="16.5" hidden="1" customHeight="1" spans="1:2">
      <c r="A230" s="404" t="s">
        <v>305</v>
      </c>
      <c r="B230" s="496"/>
    </row>
    <row r="231" ht="16.5" hidden="1" customHeight="1" spans="1:2">
      <c r="A231" s="404" t="s">
        <v>306</v>
      </c>
      <c r="B231" s="496"/>
    </row>
    <row r="232" ht="16.5" customHeight="1" spans="1:2">
      <c r="A232" s="404" t="s">
        <v>307</v>
      </c>
      <c r="B232" s="496">
        <v>44.15</v>
      </c>
    </row>
    <row r="233" ht="16.5" hidden="1" customHeight="1" spans="1:2">
      <c r="A233" s="404" t="s">
        <v>308</v>
      </c>
      <c r="B233" s="496"/>
    </row>
    <row r="234" ht="16.5" customHeight="1" spans="1:2">
      <c r="A234" s="404" t="s">
        <v>309</v>
      </c>
      <c r="B234" s="496">
        <f>SUM(B235:B238)</f>
        <v>193.2</v>
      </c>
    </row>
    <row r="235" ht="16.5" hidden="1" customHeight="1" spans="1:2">
      <c r="A235" s="404" t="s">
        <v>310</v>
      </c>
      <c r="B235" s="496"/>
    </row>
    <row r="236" ht="16.5" customHeight="1" spans="1:2">
      <c r="A236" s="404" t="s">
        <v>311</v>
      </c>
      <c r="B236" s="496">
        <v>104.45</v>
      </c>
    </row>
    <row r="237" ht="16.5" customHeight="1" spans="1:2">
      <c r="A237" s="404" t="s">
        <v>312</v>
      </c>
      <c r="B237" s="496">
        <v>42.97</v>
      </c>
    </row>
    <row r="238" ht="16.5" customHeight="1" spans="1:2">
      <c r="A238" s="404" t="s">
        <v>313</v>
      </c>
      <c r="B238" s="496">
        <v>45.78</v>
      </c>
    </row>
    <row r="239" ht="16.5" hidden="1" customHeight="1" spans="1:2">
      <c r="A239" s="404" t="s">
        <v>314</v>
      </c>
      <c r="B239" s="496"/>
    </row>
    <row r="240" ht="16.5" hidden="1" customHeight="1" spans="1:2">
      <c r="A240" s="404" t="s">
        <v>315</v>
      </c>
      <c r="B240" s="496"/>
    </row>
    <row r="241" ht="16.5" hidden="1" customHeight="1" spans="1:2">
      <c r="A241" s="404" t="s">
        <v>316</v>
      </c>
      <c r="B241" s="496"/>
    </row>
    <row r="242" ht="16.5" hidden="1" customHeight="1" spans="1:2">
      <c r="A242" s="404" t="s">
        <v>317</v>
      </c>
      <c r="B242" s="496"/>
    </row>
    <row r="243" ht="16.5" hidden="1" customHeight="1" spans="1:2">
      <c r="A243" s="404" t="s">
        <v>318</v>
      </c>
      <c r="B243" s="496"/>
    </row>
    <row r="244" ht="16.5" hidden="1" customHeight="1" spans="1:2">
      <c r="A244" s="404" t="s">
        <v>319</v>
      </c>
      <c r="B244" s="496"/>
    </row>
    <row r="245" ht="16.5" hidden="1" customHeight="1" spans="1:2">
      <c r="A245" s="404" t="s">
        <v>320</v>
      </c>
      <c r="B245" s="496"/>
    </row>
    <row r="246" ht="16.5" hidden="1" customHeight="1" spans="1:2">
      <c r="A246" s="404" t="s">
        <v>321</v>
      </c>
      <c r="B246" s="496"/>
    </row>
    <row r="247" ht="16.5" customHeight="1" spans="1:2">
      <c r="A247" s="404" t="s">
        <v>322</v>
      </c>
      <c r="B247" s="496">
        <f>SUM(B248:B252)</f>
        <v>157.18</v>
      </c>
    </row>
    <row r="248" ht="16.5" customHeight="1" spans="1:2">
      <c r="A248" s="501" t="s">
        <v>323</v>
      </c>
      <c r="B248" s="496">
        <v>20</v>
      </c>
    </row>
    <row r="249" ht="16.5" customHeight="1" spans="1:2">
      <c r="A249" s="501" t="s">
        <v>324</v>
      </c>
      <c r="B249" s="496">
        <v>15</v>
      </c>
    </row>
    <row r="250" ht="16.5" customHeight="1" spans="1:2">
      <c r="A250" s="501" t="s">
        <v>325</v>
      </c>
      <c r="B250" s="496">
        <v>79.18</v>
      </c>
    </row>
    <row r="251" ht="16.5" customHeight="1" spans="1:2">
      <c r="A251" s="501" t="s">
        <v>326</v>
      </c>
      <c r="B251" s="496">
        <v>14</v>
      </c>
    </row>
    <row r="252" ht="16.5" customHeight="1" spans="1:2">
      <c r="A252" s="501" t="s">
        <v>327</v>
      </c>
      <c r="B252" s="496">
        <v>29</v>
      </c>
    </row>
    <row r="253" ht="16.5" hidden="1" customHeight="1" spans="1:2">
      <c r="A253" s="404" t="s">
        <v>328</v>
      </c>
      <c r="B253" s="496"/>
    </row>
    <row r="254" ht="16.5" hidden="1" customHeight="1" spans="1:2">
      <c r="A254" s="404" t="s">
        <v>329</v>
      </c>
      <c r="B254" s="496"/>
    </row>
    <row r="255" ht="16.5" hidden="1" customHeight="1" spans="1:2">
      <c r="A255" s="404" t="s">
        <v>330</v>
      </c>
      <c r="B255" s="496"/>
    </row>
    <row r="256" ht="16.5" hidden="1" customHeight="1" spans="1:2">
      <c r="A256" s="404" t="s">
        <v>331</v>
      </c>
      <c r="B256" s="496"/>
    </row>
    <row r="257" ht="16.5" hidden="1" customHeight="1" spans="1:2">
      <c r="A257" s="404" t="s">
        <v>332</v>
      </c>
      <c r="B257" s="496"/>
    </row>
    <row r="258" ht="16.5" hidden="1" customHeight="1" spans="1:2">
      <c r="A258" s="404" t="s">
        <v>333</v>
      </c>
      <c r="B258" s="496"/>
    </row>
    <row r="259" ht="16.5" hidden="1" customHeight="1" spans="1:2">
      <c r="A259" s="404" t="s">
        <v>334</v>
      </c>
      <c r="B259" s="496"/>
    </row>
    <row r="260" ht="16.5" customHeight="1" spans="1:2">
      <c r="A260" s="404" t="s">
        <v>335</v>
      </c>
      <c r="B260" s="496">
        <v>1</v>
      </c>
    </row>
    <row r="261" ht="16.5" hidden="1" customHeight="1" spans="1:2">
      <c r="A261" s="404" t="s">
        <v>336</v>
      </c>
      <c r="B261" s="496"/>
    </row>
    <row r="262" ht="16.5" customHeight="1" spans="1:2">
      <c r="A262" s="404" t="s">
        <v>337</v>
      </c>
      <c r="B262" s="496">
        <v>1</v>
      </c>
    </row>
    <row r="263" ht="16.5" hidden="1" customHeight="1" spans="1:2">
      <c r="A263" s="404" t="s">
        <v>338</v>
      </c>
      <c r="B263" s="496"/>
    </row>
    <row r="264" ht="16.5" hidden="1" customHeight="1" spans="1:2">
      <c r="A264" s="404" t="s">
        <v>339</v>
      </c>
      <c r="B264" s="496"/>
    </row>
    <row r="265" ht="16.5" customHeight="1" spans="1:2">
      <c r="A265" s="404" t="s">
        <v>340</v>
      </c>
      <c r="B265" s="496">
        <f>B272+B273</f>
        <v>3.18</v>
      </c>
    </row>
    <row r="266" ht="16.5" hidden="1" customHeight="1" spans="1:2">
      <c r="A266" s="404" t="s">
        <v>150</v>
      </c>
      <c r="B266" s="496"/>
    </row>
    <row r="267" ht="16.5" hidden="1" customHeight="1" spans="1:2">
      <c r="A267" s="404" t="s">
        <v>151</v>
      </c>
      <c r="B267" s="496"/>
    </row>
    <row r="268" ht="16.5" hidden="1" customHeight="1" spans="1:2">
      <c r="A268" s="404" t="s">
        <v>341</v>
      </c>
      <c r="B268" s="496"/>
    </row>
    <row r="269" ht="16.5" hidden="1" customHeight="1" spans="1:2">
      <c r="A269" s="404" t="s">
        <v>342</v>
      </c>
      <c r="B269" s="496"/>
    </row>
    <row r="270" ht="16.5" hidden="1" customHeight="1" spans="1:2">
      <c r="A270" s="404" t="s">
        <v>343</v>
      </c>
      <c r="B270" s="496"/>
    </row>
    <row r="271" ht="16.5" hidden="1" customHeight="1" spans="1:2">
      <c r="A271" s="404" t="s">
        <v>344</v>
      </c>
      <c r="B271" s="496"/>
    </row>
    <row r="272" ht="16.5" customHeight="1" spans="1:2">
      <c r="A272" s="404" t="s">
        <v>345</v>
      </c>
      <c r="B272" s="496">
        <v>1.8</v>
      </c>
    </row>
    <row r="273" ht="16.5" customHeight="1" spans="1:2">
      <c r="A273" s="404" t="s">
        <v>346</v>
      </c>
      <c r="B273" s="496">
        <v>1.38</v>
      </c>
    </row>
    <row r="274" ht="16.5" hidden="1" customHeight="1" spans="1:2">
      <c r="A274" s="404" t="s">
        <v>347</v>
      </c>
      <c r="B274" s="496"/>
    </row>
    <row r="275" ht="16.5" hidden="1" customHeight="1" spans="1:2">
      <c r="A275" s="404" t="s">
        <v>348</v>
      </c>
      <c r="B275" s="496"/>
    </row>
    <row r="276" ht="16.5" hidden="1" customHeight="1" spans="1:2">
      <c r="A276" s="404" t="s">
        <v>349</v>
      </c>
      <c r="B276" s="496"/>
    </row>
    <row r="277" ht="16.5" customHeight="1" spans="1:2">
      <c r="A277" s="404" t="s">
        <v>350</v>
      </c>
      <c r="B277" s="496">
        <f>B278</f>
        <v>70.03</v>
      </c>
    </row>
    <row r="278" ht="16.5" customHeight="1" spans="1:2">
      <c r="A278" s="404" t="s">
        <v>351</v>
      </c>
      <c r="B278" s="496">
        <v>70.03</v>
      </c>
    </row>
    <row r="279" ht="16.5" hidden="1" customHeight="1" spans="1:2">
      <c r="A279" s="404" t="s">
        <v>352</v>
      </c>
      <c r="B279" s="496"/>
    </row>
    <row r="280" ht="16.5" customHeight="1" spans="1:2">
      <c r="A280" s="502" t="s">
        <v>353</v>
      </c>
      <c r="B280" s="496">
        <f>B281+B282</f>
        <v>138.5</v>
      </c>
    </row>
    <row r="281" ht="16.5" customHeight="1" spans="1:2">
      <c r="A281" s="501" t="s">
        <v>354</v>
      </c>
      <c r="B281" s="496">
        <v>49.54</v>
      </c>
    </row>
    <row r="282" ht="16.5" customHeight="1" spans="1:2">
      <c r="A282" s="501" t="s">
        <v>355</v>
      </c>
      <c r="B282" s="496">
        <v>88.96</v>
      </c>
    </row>
    <row r="283" ht="16.5" customHeight="1" spans="1:2">
      <c r="A283" s="404" t="s">
        <v>356</v>
      </c>
      <c r="B283" s="496">
        <f>B284+B285</f>
        <v>27.57</v>
      </c>
    </row>
    <row r="284" ht="16.5" customHeight="1" spans="1:2">
      <c r="A284" s="503" t="s">
        <v>357</v>
      </c>
      <c r="B284" s="496">
        <v>16.62</v>
      </c>
    </row>
    <row r="285" ht="16.5" customHeight="1" spans="1:2">
      <c r="A285" s="503" t="s">
        <v>358</v>
      </c>
      <c r="B285" s="496">
        <v>10.95</v>
      </c>
    </row>
    <row r="286" ht="16.5" customHeight="1" spans="1:2">
      <c r="A286" s="404" t="s">
        <v>359</v>
      </c>
      <c r="B286" s="496">
        <f>B291</f>
        <v>48.86</v>
      </c>
    </row>
    <row r="287" ht="16.5" hidden="1" customHeight="1" spans="1:2">
      <c r="A287" s="404" t="s">
        <v>150</v>
      </c>
      <c r="B287" s="496"/>
    </row>
    <row r="288" ht="16.5" hidden="1" customHeight="1" spans="1:2">
      <c r="A288" s="404" t="s">
        <v>151</v>
      </c>
      <c r="B288" s="496"/>
    </row>
    <row r="289" ht="16.5" hidden="1" customHeight="1" spans="1:2">
      <c r="A289" s="404" t="s">
        <v>360</v>
      </c>
      <c r="B289" s="496"/>
    </row>
    <row r="290" ht="16.5" hidden="1" customHeight="1" spans="1:2">
      <c r="A290" s="404" t="s">
        <v>361</v>
      </c>
      <c r="B290" s="496"/>
    </row>
    <row r="291" ht="16.5" customHeight="1" spans="1:2">
      <c r="A291" s="404" t="s">
        <v>155</v>
      </c>
      <c r="B291" s="496">
        <v>48.86</v>
      </c>
    </row>
    <row r="292" ht="16.5" hidden="1" customHeight="1" spans="1:2">
      <c r="A292" s="404" t="s">
        <v>362</v>
      </c>
      <c r="B292" s="496"/>
    </row>
    <row r="293" ht="16.5" customHeight="1" spans="1:2">
      <c r="A293" s="404" t="s">
        <v>363</v>
      </c>
      <c r="B293" s="496">
        <f>B294</f>
        <v>7.8</v>
      </c>
    </row>
    <row r="294" ht="16.5" customHeight="1" spans="1:2">
      <c r="A294" s="404" t="s">
        <v>364</v>
      </c>
      <c r="B294" s="496">
        <v>7.8</v>
      </c>
    </row>
    <row r="295" s="491" customFormat="1" ht="16.5" customHeight="1" spans="1:2">
      <c r="A295" s="403" t="s">
        <v>365</v>
      </c>
      <c r="B295" s="497">
        <f>B296+B311+B324+B334+B345</f>
        <v>217.85</v>
      </c>
    </row>
    <row r="296" ht="16.5" customHeight="1" spans="1:2">
      <c r="A296" s="404" t="s">
        <v>366</v>
      </c>
      <c r="B296" s="496">
        <f>B297</f>
        <v>44.84</v>
      </c>
    </row>
    <row r="297" ht="16.5" customHeight="1" spans="1:2">
      <c r="A297" s="404" t="s">
        <v>150</v>
      </c>
      <c r="B297" s="496">
        <v>44.84</v>
      </c>
    </row>
    <row r="298" ht="16.5" hidden="1" customHeight="1" spans="1:2">
      <c r="A298" s="404" t="s">
        <v>151</v>
      </c>
      <c r="B298" s="496"/>
    </row>
    <row r="299" ht="16.5" hidden="1" customHeight="1" spans="1:2">
      <c r="A299" s="404" t="s">
        <v>367</v>
      </c>
      <c r="B299" s="496"/>
    </row>
    <row r="300" ht="16.5" hidden="1" customHeight="1" spans="1:2">
      <c r="A300" s="404" t="s">
        <v>368</v>
      </c>
      <c r="B300" s="496"/>
    </row>
    <row r="301" ht="16.5" hidden="1" customHeight="1" spans="1:2">
      <c r="A301" s="404" t="s">
        <v>369</v>
      </c>
      <c r="B301" s="496"/>
    </row>
    <row r="302" ht="16.5" hidden="1" customHeight="1" spans="1:2">
      <c r="A302" s="404" t="s">
        <v>370</v>
      </c>
      <c r="B302" s="496"/>
    </row>
    <row r="303" ht="16.5" hidden="1" customHeight="1" spans="1:2">
      <c r="A303" s="404" t="s">
        <v>371</v>
      </c>
      <c r="B303" s="496"/>
    </row>
    <row r="304" ht="16.5" hidden="1" customHeight="1" spans="1:2">
      <c r="A304" s="404" t="s">
        <v>372</v>
      </c>
      <c r="B304" s="496"/>
    </row>
    <row r="305" ht="16.5" hidden="1" customHeight="1" spans="1:2">
      <c r="A305" s="404" t="s">
        <v>373</v>
      </c>
      <c r="B305" s="496"/>
    </row>
    <row r="306" ht="16.5" hidden="1" customHeight="1" spans="1:2">
      <c r="A306" s="404" t="s">
        <v>374</v>
      </c>
      <c r="B306" s="496"/>
    </row>
    <row r="307" ht="16.5" hidden="1" customHeight="1" spans="1:2">
      <c r="A307" s="404" t="s">
        <v>375</v>
      </c>
      <c r="B307" s="496"/>
    </row>
    <row r="308" ht="16.5" hidden="1" customHeight="1" spans="1:2">
      <c r="A308" s="404" t="s">
        <v>376</v>
      </c>
      <c r="B308" s="496"/>
    </row>
    <row r="309" ht="16.5" hidden="1" customHeight="1" spans="1:2">
      <c r="A309" s="404" t="s">
        <v>377</v>
      </c>
      <c r="B309" s="496"/>
    </row>
    <row r="310" ht="16.5" hidden="1" customHeight="1" spans="1:2">
      <c r="A310" s="404" t="s">
        <v>378</v>
      </c>
      <c r="B310" s="496"/>
    </row>
    <row r="311" ht="16.5" customHeight="1" spans="1:2">
      <c r="A311" s="404" t="s">
        <v>379</v>
      </c>
      <c r="B311" s="496">
        <f>B317</f>
        <v>55.21</v>
      </c>
    </row>
    <row r="312" ht="16.5" hidden="1" customHeight="1" spans="1:2">
      <c r="A312" s="404" t="s">
        <v>380</v>
      </c>
      <c r="B312" s="496"/>
    </row>
    <row r="313" ht="16.5" hidden="1" customHeight="1" spans="1:2">
      <c r="A313" s="404" t="s">
        <v>381</v>
      </c>
      <c r="B313" s="496"/>
    </row>
    <row r="314" ht="16.5" hidden="1" customHeight="1" spans="1:2">
      <c r="A314" s="404" t="s">
        <v>382</v>
      </c>
      <c r="B314" s="496"/>
    </row>
    <row r="315" ht="16.5" hidden="1" customHeight="1" spans="1:2">
      <c r="A315" s="404" t="s">
        <v>383</v>
      </c>
      <c r="B315" s="496"/>
    </row>
    <row r="316" ht="16.5" hidden="1" customHeight="1" spans="1:2">
      <c r="A316" s="404" t="s">
        <v>384</v>
      </c>
      <c r="B316" s="496"/>
    </row>
    <row r="317" ht="16.5" customHeight="1" spans="1:2">
      <c r="A317" s="404" t="s">
        <v>385</v>
      </c>
      <c r="B317" s="496">
        <v>55.21</v>
      </c>
    </row>
    <row r="318" ht="16.5" hidden="1" customHeight="1" spans="1:2">
      <c r="A318" s="404" t="s">
        <v>386</v>
      </c>
      <c r="B318" s="496"/>
    </row>
    <row r="319" ht="16.5" hidden="1" customHeight="1" spans="1:2">
      <c r="A319" s="404" t="s">
        <v>387</v>
      </c>
      <c r="B319" s="496"/>
    </row>
    <row r="320" ht="16.5" hidden="1" customHeight="1" spans="1:2">
      <c r="A320" s="404" t="s">
        <v>388</v>
      </c>
      <c r="B320" s="496"/>
    </row>
    <row r="321" ht="16.5" hidden="1" customHeight="1" spans="1:2">
      <c r="A321" s="404" t="s">
        <v>389</v>
      </c>
      <c r="B321" s="496"/>
    </row>
    <row r="322" ht="16.5" hidden="1" customHeight="1" spans="1:2">
      <c r="A322" s="404" t="s">
        <v>390</v>
      </c>
      <c r="B322" s="496"/>
    </row>
    <row r="323" ht="16.5" hidden="1" customHeight="1" spans="1:2">
      <c r="A323" s="404" t="s">
        <v>391</v>
      </c>
      <c r="B323" s="496"/>
    </row>
    <row r="324" ht="16.5" customHeight="1" spans="1:2">
      <c r="A324" s="404" t="s">
        <v>392</v>
      </c>
      <c r="B324" s="496">
        <f>SUM(B325:B328)</f>
        <v>94.44</v>
      </c>
    </row>
    <row r="325" ht="16.5" customHeight="1" spans="1:2">
      <c r="A325" s="404" t="s">
        <v>393</v>
      </c>
      <c r="B325" s="496">
        <v>38.41</v>
      </c>
    </row>
    <row r="326" ht="16.5" customHeight="1" spans="1:2">
      <c r="A326" s="404" t="s">
        <v>394</v>
      </c>
      <c r="B326" s="496">
        <v>25.24</v>
      </c>
    </row>
    <row r="327" ht="16.5" customHeight="1" spans="1:2">
      <c r="A327" s="404" t="s">
        <v>395</v>
      </c>
      <c r="B327" s="496">
        <v>21.12</v>
      </c>
    </row>
    <row r="328" ht="16.5" customHeight="1" spans="1:2">
      <c r="A328" s="404" t="s">
        <v>396</v>
      </c>
      <c r="B328" s="496">
        <v>9.67</v>
      </c>
    </row>
    <row r="329" ht="16.5" hidden="1" customHeight="1" spans="1:2">
      <c r="A329" s="404" t="s">
        <v>397</v>
      </c>
      <c r="B329" s="496"/>
    </row>
    <row r="330" ht="16.5" hidden="1" customHeight="1" spans="1:2">
      <c r="A330" s="404" t="s">
        <v>398</v>
      </c>
      <c r="B330" s="496"/>
    </row>
    <row r="331" ht="16.5" hidden="1" customHeight="1" spans="1:2">
      <c r="A331" s="404" t="s">
        <v>399</v>
      </c>
      <c r="B331" s="496"/>
    </row>
    <row r="332" ht="16.5" hidden="1" customHeight="1" spans="1:2">
      <c r="A332" s="404" t="s">
        <v>400</v>
      </c>
      <c r="B332" s="496"/>
    </row>
    <row r="333" ht="16.5" hidden="1" customHeight="1" spans="1:2">
      <c r="A333" s="404" t="s">
        <v>401</v>
      </c>
      <c r="B333" s="496"/>
    </row>
    <row r="334" ht="16.5" customHeight="1" spans="1:2">
      <c r="A334" s="404" t="s">
        <v>402</v>
      </c>
      <c r="B334" s="496">
        <f>B335</f>
        <v>13.41</v>
      </c>
    </row>
    <row r="335" ht="16.5" customHeight="1" spans="1:2">
      <c r="A335" s="404" t="s">
        <v>403</v>
      </c>
      <c r="B335" s="496">
        <v>13.41</v>
      </c>
    </row>
    <row r="336" ht="16.5" hidden="1" customHeight="1" spans="1:2">
      <c r="A336" s="404" t="s">
        <v>404</v>
      </c>
      <c r="B336" s="496"/>
    </row>
    <row r="337" ht="16.5" hidden="1" customHeight="1" spans="1:2">
      <c r="A337" s="404" t="s">
        <v>405</v>
      </c>
      <c r="B337" s="496"/>
    </row>
    <row r="338" ht="16.5" hidden="1" customHeight="1" spans="1:2">
      <c r="A338" s="404" t="s">
        <v>150</v>
      </c>
      <c r="B338" s="496"/>
    </row>
    <row r="339" ht="16.5" hidden="1" customHeight="1" spans="1:2">
      <c r="A339" s="404" t="s">
        <v>151</v>
      </c>
      <c r="B339" s="496"/>
    </row>
    <row r="340" ht="16.5" hidden="1" customHeight="1" spans="1:2">
      <c r="A340" s="404" t="s">
        <v>406</v>
      </c>
      <c r="B340" s="496"/>
    </row>
    <row r="341" ht="16.5" hidden="1" customHeight="1" spans="1:2">
      <c r="A341" s="404" t="s">
        <v>155</v>
      </c>
      <c r="B341" s="496"/>
    </row>
    <row r="342" ht="16.5" hidden="1" customHeight="1" spans="1:2">
      <c r="A342" s="404" t="s">
        <v>407</v>
      </c>
      <c r="B342" s="496"/>
    </row>
    <row r="343" ht="16.5" hidden="1" customHeight="1" spans="1:2">
      <c r="A343" s="404" t="s">
        <v>408</v>
      </c>
      <c r="B343" s="496"/>
    </row>
    <row r="344" ht="16.5" hidden="1" customHeight="1" spans="1:2">
      <c r="A344" s="404" t="s">
        <v>409</v>
      </c>
      <c r="B344" s="496"/>
    </row>
    <row r="345" ht="16.5" customHeight="1" spans="1:2">
      <c r="A345" s="404" t="s">
        <v>408</v>
      </c>
      <c r="B345" s="496">
        <f>B346</f>
        <v>9.95</v>
      </c>
    </row>
    <row r="346" ht="16.5" customHeight="1" spans="1:2">
      <c r="A346" s="404" t="s">
        <v>410</v>
      </c>
      <c r="B346" s="496">
        <v>9.95</v>
      </c>
    </row>
    <row r="347" s="491" customFormat="1" ht="16.5" customHeight="1" spans="1:2">
      <c r="A347" s="403" t="s">
        <v>411</v>
      </c>
      <c r="B347" s="497">
        <f>B355+B374</f>
        <v>1.78</v>
      </c>
    </row>
    <row r="348" ht="16.5" hidden="1" customHeight="1" spans="1:2">
      <c r="A348" s="404" t="s">
        <v>412</v>
      </c>
      <c r="B348" s="496"/>
    </row>
    <row r="349" ht="16.5" hidden="1" customHeight="1" spans="1:2">
      <c r="A349" s="404" t="s">
        <v>150</v>
      </c>
      <c r="B349" s="496"/>
    </row>
    <row r="350" ht="16.5" hidden="1" customHeight="1" spans="1:2">
      <c r="A350" s="404" t="s">
        <v>151</v>
      </c>
      <c r="B350" s="496"/>
    </row>
    <row r="351" ht="16.5" hidden="1" customHeight="1" spans="1:2">
      <c r="A351" s="404" t="s">
        <v>413</v>
      </c>
      <c r="B351" s="496"/>
    </row>
    <row r="352" ht="16.5" hidden="1" customHeight="1" spans="1:2">
      <c r="A352" s="404" t="s">
        <v>414</v>
      </c>
      <c r="B352" s="496"/>
    </row>
    <row r="353" ht="16.5" hidden="1" customHeight="1" spans="1:2">
      <c r="A353" s="404" t="s">
        <v>415</v>
      </c>
      <c r="B353" s="496"/>
    </row>
    <row r="354" ht="16.5" hidden="1" customHeight="1" spans="1:2">
      <c r="A354" s="404" t="s">
        <v>416</v>
      </c>
      <c r="B354" s="496"/>
    </row>
    <row r="355" ht="16.5" customHeight="1" spans="1:2">
      <c r="A355" s="404" t="s">
        <v>417</v>
      </c>
      <c r="B355" s="496">
        <f>B357+B358</f>
        <v>0.74</v>
      </c>
    </row>
    <row r="356" ht="16.5" hidden="1" customHeight="1" spans="1:2">
      <c r="A356" s="404" t="s">
        <v>418</v>
      </c>
      <c r="B356" s="496"/>
    </row>
    <row r="357" ht="16.5" customHeight="1" spans="1:2">
      <c r="A357" s="404" t="s">
        <v>419</v>
      </c>
      <c r="B357" s="496">
        <v>0.72</v>
      </c>
    </row>
    <row r="358" ht="16.5" customHeight="1" spans="1:2">
      <c r="A358" s="404" t="s">
        <v>420</v>
      </c>
      <c r="B358" s="496">
        <v>0.02</v>
      </c>
    </row>
    <row r="359" ht="16.5" hidden="1" customHeight="1" spans="1:2">
      <c r="A359" s="404" t="s">
        <v>421</v>
      </c>
      <c r="B359" s="496"/>
    </row>
    <row r="360" ht="16.5" hidden="1" customHeight="1" spans="1:2">
      <c r="A360" s="404" t="s">
        <v>422</v>
      </c>
      <c r="B360" s="496"/>
    </row>
    <row r="361" ht="16.5" hidden="1" customHeight="1" spans="1:2">
      <c r="A361" s="404" t="s">
        <v>423</v>
      </c>
      <c r="B361" s="496"/>
    </row>
    <row r="362" ht="16.5" hidden="1" customHeight="1" spans="1:2">
      <c r="A362" s="404" t="s">
        <v>424</v>
      </c>
      <c r="B362" s="496"/>
    </row>
    <row r="363" ht="16.5" hidden="1" customHeight="1" spans="1:2">
      <c r="A363" s="404" t="s">
        <v>425</v>
      </c>
      <c r="B363" s="496"/>
    </row>
    <row r="364" ht="16.5" hidden="1" customHeight="1" spans="1:2">
      <c r="A364" s="404" t="s">
        <v>426</v>
      </c>
      <c r="B364" s="496"/>
    </row>
    <row r="365" ht="16.5" hidden="1" customHeight="1" spans="1:2">
      <c r="A365" s="404" t="s">
        <v>427</v>
      </c>
      <c r="B365" s="496"/>
    </row>
    <row r="366" ht="16.5" hidden="1" customHeight="1" spans="1:2">
      <c r="A366" s="404" t="s">
        <v>428</v>
      </c>
      <c r="B366" s="496"/>
    </row>
    <row r="367" ht="16.5" hidden="1" customHeight="1" spans="1:2">
      <c r="A367" s="404" t="s">
        <v>429</v>
      </c>
      <c r="B367" s="496"/>
    </row>
    <row r="368" ht="16.5" hidden="1" customHeight="1" spans="1:2">
      <c r="A368" s="404" t="s">
        <v>430</v>
      </c>
      <c r="B368" s="496"/>
    </row>
    <row r="369" ht="16.5" hidden="1" customHeight="1" spans="1:2">
      <c r="A369" s="404" t="s">
        <v>431</v>
      </c>
      <c r="B369" s="496"/>
    </row>
    <row r="370" ht="16.5" hidden="1" customHeight="1" spans="1:2">
      <c r="A370" s="404" t="s">
        <v>432</v>
      </c>
      <c r="B370" s="496"/>
    </row>
    <row r="371" ht="16.5" hidden="1" customHeight="1" spans="1:2">
      <c r="A371" s="404" t="s">
        <v>433</v>
      </c>
      <c r="B371" s="496"/>
    </row>
    <row r="372" ht="16.5" hidden="1" customHeight="1" spans="1:2">
      <c r="A372" s="404" t="s">
        <v>434</v>
      </c>
      <c r="B372" s="496"/>
    </row>
    <row r="373" ht="16.5" hidden="1" customHeight="1" spans="1:2">
      <c r="A373" s="404" t="s">
        <v>435</v>
      </c>
      <c r="B373" s="496"/>
    </row>
    <row r="374" ht="16.5" customHeight="1" spans="1:2">
      <c r="A374" s="404" t="s">
        <v>436</v>
      </c>
      <c r="B374" s="496">
        <f>B375</f>
        <v>1.04</v>
      </c>
    </row>
    <row r="375" ht="16.5" customHeight="1" spans="1:2">
      <c r="A375" s="404" t="s">
        <v>437</v>
      </c>
      <c r="B375" s="496">
        <v>1.04</v>
      </c>
    </row>
    <row r="376" s="491" customFormat="1" ht="16.5" customHeight="1" spans="1:2">
      <c r="A376" s="403" t="s">
        <v>438</v>
      </c>
      <c r="B376" s="497">
        <f>B377+B384+B389+B393</f>
        <v>498.3</v>
      </c>
    </row>
    <row r="377" ht="16.5" customHeight="1" spans="1:2">
      <c r="A377" s="404" t="s">
        <v>439</v>
      </c>
      <c r="B377" s="496">
        <f>B378+B380</f>
        <v>79.73</v>
      </c>
    </row>
    <row r="378" ht="16.5" customHeight="1" spans="1:2">
      <c r="A378" s="404" t="s">
        <v>150</v>
      </c>
      <c r="B378" s="496">
        <v>36.34</v>
      </c>
    </row>
    <row r="379" ht="16.5" hidden="1" customHeight="1" spans="1:2">
      <c r="A379" s="404" t="s">
        <v>151</v>
      </c>
      <c r="B379" s="496"/>
    </row>
    <row r="380" ht="16.5" customHeight="1" spans="1:2">
      <c r="A380" s="404" t="s">
        <v>440</v>
      </c>
      <c r="B380" s="496">
        <v>43.39</v>
      </c>
    </row>
    <row r="381" ht="16.5" hidden="1" customHeight="1" spans="1:2">
      <c r="A381" s="404" t="s">
        <v>441</v>
      </c>
      <c r="B381" s="496"/>
    </row>
    <row r="382" ht="16.5" hidden="1" customHeight="1" spans="1:2">
      <c r="A382" s="404" t="s">
        <v>442</v>
      </c>
      <c r="B382" s="496"/>
    </row>
    <row r="383" ht="16.5" hidden="1" customHeight="1" spans="1:2">
      <c r="A383" s="404" t="s">
        <v>443</v>
      </c>
      <c r="B383" s="496"/>
    </row>
    <row r="384" ht="16.5" customHeight="1" spans="1:2">
      <c r="A384" s="404" t="s">
        <v>444</v>
      </c>
      <c r="B384" s="496">
        <f>B385</f>
        <v>30.36</v>
      </c>
    </row>
    <row r="385" ht="16.5" customHeight="1" spans="1:2">
      <c r="A385" s="404" t="s">
        <v>445</v>
      </c>
      <c r="B385" s="496">
        <v>30.36</v>
      </c>
    </row>
    <row r="386" ht="16.5" hidden="1" customHeight="1" spans="1:2">
      <c r="A386" s="404" t="s">
        <v>446</v>
      </c>
      <c r="B386" s="496"/>
    </row>
    <row r="387" ht="16.5" hidden="1" customHeight="1" spans="1:2">
      <c r="A387" s="404" t="s">
        <v>447</v>
      </c>
      <c r="B387" s="496"/>
    </row>
    <row r="388" ht="16.5" hidden="1" customHeight="1" spans="1:2">
      <c r="A388" s="404" t="s">
        <v>448</v>
      </c>
      <c r="B388" s="496"/>
    </row>
    <row r="389" ht="16.5" customHeight="1" spans="1:2">
      <c r="A389" s="404" t="s">
        <v>449</v>
      </c>
      <c r="B389" s="496">
        <f>B390</f>
        <v>33.58</v>
      </c>
    </row>
    <row r="390" ht="16.5" customHeight="1" spans="1:2">
      <c r="A390" s="404" t="s">
        <v>450</v>
      </c>
      <c r="B390" s="496">
        <v>33.58</v>
      </c>
    </row>
    <row r="391" ht="16.5" hidden="1" customHeight="1" spans="1:2">
      <c r="A391" s="404" t="s">
        <v>451</v>
      </c>
      <c r="B391" s="496"/>
    </row>
    <row r="392" ht="16.5" hidden="1" customHeight="1" spans="1:2">
      <c r="A392" s="404" t="s">
        <v>452</v>
      </c>
      <c r="B392" s="496"/>
    </row>
    <row r="393" ht="16.5" customHeight="1" spans="1:2">
      <c r="A393" s="404" t="s">
        <v>453</v>
      </c>
      <c r="B393" s="496">
        <f>B394</f>
        <v>354.63</v>
      </c>
    </row>
    <row r="394" ht="16.5" customHeight="1" spans="1:2">
      <c r="A394" s="404" t="s">
        <v>454</v>
      </c>
      <c r="B394" s="496">
        <v>354.63</v>
      </c>
    </row>
    <row r="395" s="491" customFormat="1" ht="16.5" customHeight="1" spans="1:2">
      <c r="A395" s="403" t="s">
        <v>455</v>
      </c>
      <c r="B395" s="497">
        <f>B396+B425+B441+B447</f>
        <v>1086.43</v>
      </c>
    </row>
    <row r="396" ht="18" customHeight="1" spans="1:2">
      <c r="A396" s="404" t="s">
        <v>456</v>
      </c>
      <c r="B396" s="496">
        <f>B399+B405+B411</f>
        <v>331.49</v>
      </c>
    </row>
    <row r="397" ht="18" hidden="1" customHeight="1" spans="1:2">
      <c r="A397" s="404" t="s">
        <v>150</v>
      </c>
      <c r="B397" s="496"/>
    </row>
    <row r="398" ht="18" hidden="1" customHeight="1" spans="1:2">
      <c r="A398" s="404" t="s">
        <v>151</v>
      </c>
      <c r="B398" s="496"/>
    </row>
    <row r="399" ht="16.5" customHeight="1" spans="1:2">
      <c r="A399" s="404" t="s">
        <v>155</v>
      </c>
      <c r="B399" s="496">
        <v>296.4</v>
      </c>
    </row>
    <row r="400" ht="16.5" hidden="1" customHeight="1" spans="1:2">
      <c r="A400" s="404" t="s">
        <v>457</v>
      </c>
      <c r="B400" s="496"/>
    </row>
    <row r="401" ht="16.5" hidden="1" customHeight="1" spans="1:2">
      <c r="A401" s="404" t="s">
        <v>458</v>
      </c>
      <c r="B401" s="496"/>
    </row>
    <row r="402" ht="16.5" hidden="1" customHeight="1" spans="1:2">
      <c r="A402" s="404" t="s">
        <v>459</v>
      </c>
      <c r="B402" s="496"/>
    </row>
    <row r="403" ht="16.5" hidden="1" customHeight="1" spans="1:2">
      <c r="A403" s="404" t="s">
        <v>460</v>
      </c>
      <c r="B403" s="496"/>
    </row>
    <row r="404" ht="16.5" hidden="1" customHeight="1" spans="1:2">
      <c r="A404" s="404" t="s">
        <v>461</v>
      </c>
      <c r="B404" s="496"/>
    </row>
    <row r="405" ht="16.5" customHeight="1" spans="1:2">
      <c r="A405" s="404" t="s">
        <v>462</v>
      </c>
      <c r="B405" s="496">
        <v>0.44</v>
      </c>
    </row>
    <row r="406" ht="16.5" hidden="1" customHeight="1" spans="1:2">
      <c r="A406" s="404" t="s">
        <v>463</v>
      </c>
      <c r="B406" s="496"/>
    </row>
    <row r="407" ht="16.5" hidden="1" customHeight="1" spans="1:2">
      <c r="A407" s="404" t="s">
        <v>464</v>
      </c>
      <c r="B407" s="496"/>
    </row>
    <row r="408" ht="16.5" hidden="1" customHeight="1" spans="1:2">
      <c r="A408" s="404" t="s">
        <v>465</v>
      </c>
      <c r="B408" s="496"/>
    </row>
    <row r="409" ht="16.5" hidden="1" customHeight="1" spans="1:2">
      <c r="A409" s="404" t="s">
        <v>466</v>
      </c>
      <c r="B409" s="496"/>
    </row>
    <row r="410" ht="16.5" hidden="1" customHeight="1" spans="1:2">
      <c r="A410" s="404" t="s">
        <v>467</v>
      </c>
      <c r="B410" s="496"/>
    </row>
    <row r="411" ht="16.5" customHeight="1" spans="1:2">
      <c r="A411" s="404" t="s">
        <v>468</v>
      </c>
      <c r="B411" s="496">
        <v>34.65</v>
      </c>
    </row>
    <row r="412" ht="16.5" hidden="1" customHeight="1" spans="1:2">
      <c r="A412" s="404" t="s">
        <v>469</v>
      </c>
      <c r="B412" s="496"/>
    </row>
    <row r="413" ht="16.5" hidden="1" customHeight="1" spans="1:2">
      <c r="A413" s="404" t="s">
        <v>150</v>
      </c>
      <c r="B413" s="496"/>
    </row>
    <row r="414" ht="16.5" hidden="1" customHeight="1" spans="1:2">
      <c r="A414" s="404" t="s">
        <v>151</v>
      </c>
      <c r="B414" s="496"/>
    </row>
    <row r="415" ht="16.5" hidden="1" customHeight="1" spans="1:2">
      <c r="A415" s="404" t="s">
        <v>470</v>
      </c>
      <c r="B415" s="496"/>
    </row>
    <row r="416" ht="16.5" hidden="1" customHeight="1" spans="1:2">
      <c r="A416" s="404" t="s">
        <v>471</v>
      </c>
      <c r="B416" s="496"/>
    </row>
    <row r="417" ht="16.5" hidden="1" customHeight="1" spans="1:2">
      <c r="A417" s="404" t="s">
        <v>472</v>
      </c>
      <c r="B417" s="496"/>
    </row>
    <row r="418" ht="16.5" hidden="1" customHeight="1" spans="1:2">
      <c r="A418" s="404" t="s">
        <v>473</v>
      </c>
      <c r="B418" s="496"/>
    </row>
    <row r="419" ht="16.5" hidden="1" customHeight="1" spans="1:2">
      <c r="A419" s="404" t="s">
        <v>474</v>
      </c>
      <c r="B419" s="496"/>
    </row>
    <row r="420" ht="16.5" hidden="1" customHeight="1" spans="1:2">
      <c r="A420" s="404" t="s">
        <v>475</v>
      </c>
      <c r="B420" s="496"/>
    </row>
    <row r="421" ht="16.5" hidden="1" customHeight="1" spans="1:2">
      <c r="A421" s="404" t="s">
        <v>476</v>
      </c>
      <c r="B421" s="496"/>
    </row>
    <row r="422" ht="16.5" hidden="1" customHeight="1" spans="1:2">
      <c r="A422" s="404" t="s">
        <v>477</v>
      </c>
      <c r="B422" s="496"/>
    </row>
    <row r="423" ht="16.5" hidden="1" customHeight="1" spans="1:2">
      <c r="A423" s="404" t="s">
        <v>478</v>
      </c>
      <c r="B423" s="496"/>
    </row>
    <row r="424" ht="16.5" hidden="1" customHeight="1" spans="1:2">
      <c r="A424" s="404" t="s">
        <v>479</v>
      </c>
      <c r="B424" s="496"/>
    </row>
    <row r="425" ht="16.5" customHeight="1" spans="1:2">
      <c r="A425" s="404" t="s">
        <v>480</v>
      </c>
      <c r="B425" s="496">
        <f>B438+B440</f>
        <v>16.72</v>
      </c>
    </row>
    <row r="426" ht="16.5" hidden="1" customHeight="1" spans="1:2">
      <c r="A426" s="404" t="s">
        <v>150</v>
      </c>
      <c r="B426" s="496"/>
    </row>
    <row r="427" ht="16.5" hidden="1" customHeight="1" spans="1:2">
      <c r="A427" s="404" t="s">
        <v>151</v>
      </c>
      <c r="B427" s="496"/>
    </row>
    <row r="428" ht="16.5" hidden="1" customHeight="1" spans="1:2">
      <c r="A428" s="404" t="s">
        <v>481</v>
      </c>
      <c r="B428" s="496"/>
    </row>
    <row r="429" ht="16.5" hidden="1" customHeight="1" spans="1:2">
      <c r="A429" s="404" t="s">
        <v>482</v>
      </c>
      <c r="B429" s="496"/>
    </row>
    <row r="430" ht="16.5" hidden="1" customHeight="1" spans="1:2">
      <c r="A430" s="404" t="s">
        <v>483</v>
      </c>
      <c r="B430" s="496"/>
    </row>
    <row r="431" ht="16.5" hidden="1" customHeight="1" spans="1:2">
      <c r="A431" s="404" t="s">
        <v>484</v>
      </c>
      <c r="B431" s="496"/>
    </row>
    <row r="432" ht="16.5" hidden="1" customHeight="1" spans="1:2">
      <c r="A432" s="404" t="s">
        <v>485</v>
      </c>
      <c r="B432" s="496"/>
    </row>
    <row r="433" ht="16.5" hidden="1" customHeight="1" spans="1:2">
      <c r="A433" s="404" t="s">
        <v>486</v>
      </c>
      <c r="B433" s="496"/>
    </row>
    <row r="434" ht="16.5" hidden="1" customHeight="1" spans="1:2">
      <c r="A434" s="404" t="s">
        <v>487</v>
      </c>
      <c r="B434" s="496"/>
    </row>
    <row r="435" ht="16.5" hidden="1" customHeight="1" spans="1:2">
      <c r="A435" s="404" t="s">
        <v>488</v>
      </c>
      <c r="B435" s="496"/>
    </row>
    <row r="436" ht="16.5" hidden="1" customHeight="1" spans="1:2">
      <c r="A436" s="404" t="s">
        <v>489</v>
      </c>
      <c r="B436" s="496"/>
    </row>
    <row r="437" ht="16.5" hidden="1" customHeight="1" spans="1:2">
      <c r="A437" s="404" t="s">
        <v>490</v>
      </c>
      <c r="B437" s="496"/>
    </row>
    <row r="438" ht="16.5" customHeight="1" spans="1:2">
      <c r="A438" s="404" t="s">
        <v>491</v>
      </c>
      <c r="B438" s="496">
        <v>6.25</v>
      </c>
    </row>
    <row r="439" ht="16.5" hidden="1" customHeight="1" spans="1:2">
      <c r="A439" s="404" t="s">
        <v>492</v>
      </c>
      <c r="B439" s="496"/>
    </row>
    <row r="440" ht="16.5" customHeight="1" spans="1:2">
      <c r="A440" s="404" t="s">
        <v>493</v>
      </c>
      <c r="B440" s="496">
        <v>10.47</v>
      </c>
    </row>
    <row r="441" ht="16.5" customHeight="1" spans="1:2">
      <c r="A441" s="404" t="s">
        <v>494</v>
      </c>
      <c r="B441" s="496">
        <f>B443+B446</f>
        <v>182.77</v>
      </c>
    </row>
    <row r="442" ht="16.5" hidden="1" customHeight="1" spans="1:2">
      <c r="A442" s="404" t="s">
        <v>151</v>
      </c>
      <c r="B442" s="496"/>
    </row>
    <row r="443" ht="16.5" customHeight="1" spans="1:2">
      <c r="A443" s="404" t="s">
        <v>495</v>
      </c>
      <c r="B443" s="496">
        <v>171.09</v>
      </c>
    </row>
    <row r="444" ht="16.5" hidden="1" customHeight="1" spans="1:2">
      <c r="A444" s="404" t="s">
        <v>496</v>
      </c>
      <c r="B444" s="496"/>
    </row>
    <row r="445" ht="16.5" hidden="1" customHeight="1" spans="1:2">
      <c r="A445" s="404" t="s">
        <v>497</v>
      </c>
      <c r="B445" s="496"/>
    </row>
    <row r="446" ht="16.5" customHeight="1" spans="1:2">
      <c r="A446" s="404" t="s">
        <v>498</v>
      </c>
      <c r="B446" s="496">
        <v>11.68</v>
      </c>
    </row>
    <row r="447" ht="16.5" customHeight="1" spans="1:2">
      <c r="A447" s="404" t="s">
        <v>499</v>
      </c>
      <c r="B447" s="496">
        <f>B448+B449</f>
        <v>555.45</v>
      </c>
    </row>
    <row r="448" ht="16.5" customHeight="1" spans="1:2">
      <c r="A448" s="404" t="s">
        <v>500</v>
      </c>
      <c r="B448" s="496">
        <v>326.5</v>
      </c>
    </row>
    <row r="449" ht="16.5" customHeight="1" spans="1:2">
      <c r="A449" s="501" t="s">
        <v>501</v>
      </c>
      <c r="B449" s="496">
        <v>228.95</v>
      </c>
    </row>
    <row r="450" ht="16.5" hidden="1" customHeight="1" spans="1:2">
      <c r="A450" s="404" t="s">
        <v>502</v>
      </c>
      <c r="B450" s="496"/>
    </row>
    <row r="451" ht="16.5" hidden="1" customHeight="1" spans="1:2">
      <c r="A451" s="404" t="s">
        <v>503</v>
      </c>
      <c r="B451" s="496"/>
    </row>
    <row r="452" ht="16.5" hidden="1" customHeight="1" spans="1:2">
      <c r="A452" s="404" t="s">
        <v>504</v>
      </c>
      <c r="B452" s="496"/>
    </row>
    <row r="453" ht="16.5" hidden="1" customHeight="1" spans="1:2">
      <c r="A453" s="404" t="s">
        <v>505</v>
      </c>
      <c r="B453" s="496"/>
    </row>
    <row r="454" ht="16.5" hidden="1" customHeight="1" spans="1:2">
      <c r="A454" s="404" t="s">
        <v>506</v>
      </c>
      <c r="B454" s="496"/>
    </row>
    <row r="455" ht="16.5" hidden="1" customHeight="1" spans="1:2">
      <c r="A455" s="404" t="s">
        <v>507</v>
      </c>
      <c r="B455" s="496"/>
    </row>
    <row r="456" ht="16.5" hidden="1" customHeight="1" spans="1:2">
      <c r="A456" s="404" t="s">
        <v>508</v>
      </c>
      <c r="B456" s="496"/>
    </row>
    <row r="457" s="491" customFormat="1" ht="16.5" customHeight="1" spans="1:2">
      <c r="A457" s="403" t="s">
        <v>509</v>
      </c>
      <c r="B457" s="497">
        <f>B458</f>
        <v>842.06</v>
      </c>
    </row>
    <row r="458" ht="16.5" customHeight="1" spans="1:2">
      <c r="A458" s="404" t="s">
        <v>510</v>
      </c>
      <c r="B458" s="496">
        <f>B461+B462</f>
        <v>842.06</v>
      </c>
    </row>
    <row r="459" ht="16.5" hidden="1" customHeight="1" spans="1:2">
      <c r="A459" s="404" t="s">
        <v>150</v>
      </c>
      <c r="B459" s="496"/>
    </row>
    <row r="460" ht="16.5" hidden="1" customHeight="1" spans="1:2">
      <c r="A460" s="404" t="s">
        <v>151</v>
      </c>
      <c r="B460" s="496"/>
    </row>
    <row r="461" ht="16.5" customHeight="1" spans="1:2">
      <c r="A461" s="404" t="s">
        <v>511</v>
      </c>
      <c r="B461" s="496">
        <v>803.65</v>
      </c>
    </row>
    <row r="462" ht="16.5" customHeight="1" spans="1:2">
      <c r="A462" s="404" t="s">
        <v>512</v>
      </c>
      <c r="B462" s="496">
        <v>38.41</v>
      </c>
    </row>
    <row r="463" ht="16.5" hidden="1" customHeight="1" spans="1:2">
      <c r="A463" s="404" t="s">
        <v>513</v>
      </c>
      <c r="B463" s="496"/>
    </row>
    <row r="464" ht="16.5" hidden="1" customHeight="1" spans="1:2">
      <c r="A464" s="404" t="s">
        <v>514</v>
      </c>
      <c r="B464" s="496"/>
    </row>
    <row r="465" ht="16.5" hidden="1" customHeight="1" spans="1:2">
      <c r="A465" s="404" t="s">
        <v>515</v>
      </c>
      <c r="B465" s="496"/>
    </row>
    <row r="466" ht="16.5" hidden="1" customHeight="1" spans="1:2">
      <c r="A466" s="404" t="s">
        <v>516</v>
      </c>
      <c r="B466" s="496"/>
    </row>
    <row r="467" ht="16.5" hidden="1" customHeight="1" spans="1:2">
      <c r="A467" s="404" t="s">
        <v>517</v>
      </c>
      <c r="B467" s="496"/>
    </row>
    <row r="468" ht="16.5" hidden="1" customHeight="1" spans="1:2">
      <c r="A468" s="404" t="s">
        <v>518</v>
      </c>
      <c r="B468" s="496"/>
    </row>
    <row r="469" ht="16.5" hidden="1" customHeight="1" spans="1:2">
      <c r="A469" s="404" t="s">
        <v>519</v>
      </c>
      <c r="B469" s="496"/>
    </row>
    <row r="470" ht="16.5" hidden="1" customHeight="1" spans="1:2">
      <c r="A470" s="404" t="s">
        <v>520</v>
      </c>
      <c r="B470" s="496"/>
    </row>
    <row r="471" ht="16.5" hidden="1" customHeight="1" spans="1:2">
      <c r="A471" s="404" t="s">
        <v>521</v>
      </c>
      <c r="B471" s="496"/>
    </row>
    <row r="472" ht="16.5" hidden="1" customHeight="1" spans="1:2">
      <c r="A472" s="404" t="s">
        <v>522</v>
      </c>
      <c r="B472" s="496"/>
    </row>
    <row r="473" ht="16.5" hidden="1" customHeight="1" spans="1:2">
      <c r="A473" s="404" t="s">
        <v>523</v>
      </c>
      <c r="B473" s="496"/>
    </row>
    <row r="474" ht="16.5" hidden="1" customHeight="1" spans="1:2">
      <c r="A474" s="404" t="s">
        <v>524</v>
      </c>
      <c r="B474" s="496"/>
    </row>
    <row r="475" ht="16.5" hidden="1" customHeight="1" spans="1:2">
      <c r="A475" s="404" t="s">
        <v>525</v>
      </c>
      <c r="B475" s="496"/>
    </row>
    <row r="476" ht="16.5" hidden="1" customHeight="1" spans="1:2">
      <c r="A476" s="404" t="s">
        <v>526</v>
      </c>
      <c r="B476" s="496"/>
    </row>
    <row r="477" ht="16.5" hidden="1" customHeight="1" spans="1:2">
      <c r="A477" s="404" t="s">
        <v>527</v>
      </c>
      <c r="B477" s="496"/>
    </row>
    <row r="478" s="491" customFormat="1" ht="16.5" hidden="1" customHeight="1" spans="1:2">
      <c r="A478" s="403" t="s">
        <v>528</v>
      </c>
      <c r="B478" s="497"/>
    </row>
    <row r="479" ht="16.5" hidden="1" customHeight="1" spans="1:2">
      <c r="A479" s="404" t="s">
        <v>529</v>
      </c>
      <c r="B479" s="496"/>
    </row>
    <row r="480" ht="16.5" hidden="1" customHeight="1" spans="1:2">
      <c r="A480" s="404" t="s">
        <v>151</v>
      </c>
      <c r="B480" s="496"/>
    </row>
    <row r="481" ht="16.5" hidden="1" customHeight="1" spans="1:2">
      <c r="A481" s="404" t="s">
        <v>341</v>
      </c>
      <c r="B481" s="496"/>
    </row>
    <row r="482" ht="16.5" hidden="1" customHeight="1" spans="1:2">
      <c r="A482" s="404" t="s">
        <v>530</v>
      </c>
      <c r="B482" s="496"/>
    </row>
    <row r="483" ht="16.5" hidden="1" customHeight="1" spans="1:2">
      <c r="A483" s="404" t="s">
        <v>531</v>
      </c>
      <c r="B483" s="496"/>
    </row>
    <row r="484" ht="16.5" hidden="1" customHeight="1" spans="1:2">
      <c r="A484" s="404" t="s">
        <v>532</v>
      </c>
      <c r="B484" s="496"/>
    </row>
    <row r="485" ht="16.5" hidden="1" customHeight="1" spans="1:2">
      <c r="A485" s="404" t="s">
        <v>533</v>
      </c>
      <c r="B485" s="496"/>
    </row>
    <row r="486" ht="16.5" hidden="1" customHeight="1" spans="1:2">
      <c r="A486" s="404" t="s">
        <v>150</v>
      </c>
      <c r="B486" s="496"/>
    </row>
    <row r="487" ht="16.5" hidden="1" customHeight="1" spans="1:2">
      <c r="A487" s="404" t="s">
        <v>151</v>
      </c>
      <c r="B487" s="496"/>
    </row>
    <row r="488" ht="16.5" hidden="1" customHeight="1" spans="1:2">
      <c r="A488" s="404" t="s">
        <v>534</v>
      </c>
      <c r="B488" s="496"/>
    </row>
    <row r="489" ht="16.5" hidden="1" customHeight="1" spans="1:2">
      <c r="A489" s="404" t="s">
        <v>535</v>
      </c>
      <c r="B489" s="496"/>
    </row>
    <row r="490" ht="16.5" hidden="1" customHeight="1" spans="1:2">
      <c r="A490" s="404" t="s">
        <v>536</v>
      </c>
      <c r="B490" s="496"/>
    </row>
    <row r="491" ht="16.5" hidden="1" customHeight="1" spans="1:2">
      <c r="A491" s="404" t="s">
        <v>150</v>
      </c>
      <c r="B491" s="496"/>
    </row>
    <row r="492" ht="16.5" hidden="1" customHeight="1" spans="1:2">
      <c r="A492" s="404" t="s">
        <v>537</v>
      </c>
      <c r="B492" s="496"/>
    </row>
    <row r="493" ht="16.5" hidden="1" customHeight="1" spans="1:2">
      <c r="A493" s="404" t="s">
        <v>538</v>
      </c>
      <c r="B493" s="496"/>
    </row>
    <row r="494" ht="16.5" hidden="1" customHeight="1" spans="1:2">
      <c r="A494" s="404" t="s">
        <v>539</v>
      </c>
      <c r="B494" s="496"/>
    </row>
    <row r="495" ht="16.5" hidden="1" customHeight="1" spans="1:2">
      <c r="A495" s="404" t="s">
        <v>540</v>
      </c>
      <c r="B495" s="496"/>
    </row>
    <row r="496" ht="16.5" hidden="1" customHeight="1" spans="1:2">
      <c r="A496" s="404" t="s">
        <v>541</v>
      </c>
      <c r="B496" s="496"/>
    </row>
    <row r="497" ht="16.5" hidden="1" customHeight="1" spans="1:2">
      <c r="A497" s="404" t="s">
        <v>542</v>
      </c>
      <c r="B497" s="496"/>
    </row>
    <row r="498" s="491" customFormat="1" ht="16.5" hidden="1" customHeight="1" spans="1:2">
      <c r="A498" s="403" t="s">
        <v>543</v>
      </c>
      <c r="B498" s="497"/>
    </row>
    <row r="499" ht="16.5" hidden="1" customHeight="1" spans="1:2">
      <c r="A499" s="404" t="s">
        <v>544</v>
      </c>
      <c r="B499" s="496"/>
    </row>
    <row r="500" ht="16.5" hidden="1" customHeight="1" spans="1:2">
      <c r="A500" s="404" t="s">
        <v>150</v>
      </c>
      <c r="B500" s="496"/>
    </row>
    <row r="501" ht="16.5" hidden="1" customHeight="1" spans="1:2">
      <c r="A501" s="404" t="s">
        <v>151</v>
      </c>
      <c r="B501" s="496"/>
    </row>
    <row r="502" ht="16.5" hidden="1" customHeight="1" spans="1:2">
      <c r="A502" s="404" t="s">
        <v>545</v>
      </c>
      <c r="B502" s="496"/>
    </row>
    <row r="503" ht="16.5" hidden="1" customHeight="1" spans="1:2">
      <c r="A503" s="404" t="s">
        <v>546</v>
      </c>
      <c r="B503" s="496"/>
    </row>
    <row r="504" ht="16.5" hidden="1" customHeight="1" spans="1:2">
      <c r="A504" s="404" t="s">
        <v>547</v>
      </c>
      <c r="B504" s="496"/>
    </row>
    <row r="505" ht="16.5" hidden="1" customHeight="1" spans="1:2">
      <c r="A505" s="404" t="s">
        <v>548</v>
      </c>
      <c r="B505" s="496"/>
    </row>
    <row r="506" ht="16.5" hidden="1" customHeight="1" spans="1:2">
      <c r="A506" s="404" t="s">
        <v>549</v>
      </c>
      <c r="B506" s="496"/>
    </row>
    <row r="507" ht="16.5" hidden="1" customHeight="1" spans="1:2">
      <c r="A507" s="404" t="s">
        <v>550</v>
      </c>
      <c r="B507" s="496"/>
    </row>
    <row r="508" ht="16.5" hidden="1" customHeight="1" spans="1:2">
      <c r="A508" s="404" t="s">
        <v>551</v>
      </c>
      <c r="B508" s="496"/>
    </row>
    <row r="509" s="491" customFormat="1" ht="16.5" hidden="1" customHeight="1" spans="1:2">
      <c r="A509" s="403" t="s">
        <v>552</v>
      </c>
      <c r="B509" s="497"/>
    </row>
    <row r="510" ht="16.5" hidden="1" customHeight="1" spans="1:2">
      <c r="A510" s="404" t="s">
        <v>553</v>
      </c>
      <c r="B510" s="496"/>
    </row>
    <row r="511" ht="16.5" hidden="1" customHeight="1" spans="1:2">
      <c r="A511" s="404" t="s">
        <v>151</v>
      </c>
      <c r="B511" s="496"/>
    </row>
    <row r="512" ht="16.5" hidden="1" customHeight="1" spans="1:2">
      <c r="A512" s="404" t="s">
        <v>554</v>
      </c>
      <c r="B512" s="496"/>
    </row>
    <row r="513" ht="16.5" hidden="1" customHeight="1" spans="1:2">
      <c r="A513" s="404" t="s">
        <v>555</v>
      </c>
      <c r="B513" s="496"/>
    </row>
    <row r="514" ht="16.5" hidden="1" customHeight="1" spans="1:2">
      <c r="A514" s="404" t="s">
        <v>556</v>
      </c>
      <c r="B514" s="496"/>
    </row>
    <row r="515" ht="16.5" hidden="1" customHeight="1" spans="1:2">
      <c r="A515" s="404" t="s">
        <v>557</v>
      </c>
      <c r="B515" s="496"/>
    </row>
    <row r="516" s="491" customFormat="1" ht="16.5" hidden="1" customHeight="1" spans="1:2">
      <c r="A516" s="403" t="s">
        <v>558</v>
      </c>
      <c r="B516" s="497"/>
    </row>
    <row r="517" ht="16.5" hidden="1" customHeight="1" spans="1:2">
      <c r="A517" s="404" t="s">
        <v>559</v>
      </c>
      <c r="B517" s="496"/>
    </row>
    <row r="518" ht="16.5" hidden="1" customHeight="1" spans="1:2">
      <c r="A518" s="404" t="s">
        <v>560</v>
      </c>
      <c r="B518" s="496"/>
    </row>
    <row r="519" ht="16.5" hidden="1" customHeight="1" spans="1:2">
      <c r="A519" s="404" t="s">
        <v>561</v>
      </c>
      <c r="B519" s="496"/>
    </row>
    <row r="520" ht="16.5" hidden="1" customHeight="1" spans="1:2">
      <c r="A520" s="404" t="s">
        <v>562</v>
      </c>
      <c r="B520" s="496"/>
    </row>
    <row r="521" ht="16.5" hidden="1" customHeight="1" spans="1:2">
      <c r="A521" s="404" t="s">
        <v>563</v>
      </c>
      <c r="B521" s="496"/>
    </row>
    <row r="522" ht="16.5" hidden="1" customHeight="1" spans="1:2">
      <c r="A522" s="404" t="s">
        <v>564</v>
      </c>
      <c r="B522" s="496"/>
    </row>
    <row r="523" ht="16.5" hidden="1" customHeight="1" spans="1:2">
      <c r="A523" s="404" t="s">
        <v>565</v>
      </c>
      <c r="B523" s="496"/>
    </row>
    <row r="524" ht="16.5" hidden="1" customHeight="1" spans="1:2">
      <c r="A524" s="404" t="s">
        <v>566</v>
      </c>
      <c r="B524" s="496"/>
    </row>
    <row r="525" s="491" customFormat="1" ht="16.5" customHeight="1" spans="1:2">
      <c r="A525" s="403" t="s">
        <v>567</v>
      </c>
      <c r="B525" s="497">
        <f>B526+B533</f>
        <v>451.95</v>
      </c>
    </row>
    <row r="526" ht="16.5" customHeight="1" spans="1:2">
      <c r="A526" s="404" t="s">
        <v>568</v>
      </c>
      <c r="B526" s="496">
        <f>B529+B532</f>
        <v>340.58</v>
      </c>
    </row>
    <row r="527" ht="16.5" hidden="1" customHeight="1" spans="1:2">
      <c r="A527" s="404" t="s">
        <v>569</v>
      </c>
      <c r="B527" s="496"/>
    </row>
    <row r="528" ht="16.5" hidden="1" customHeight="1" spans="1:2">
      <c r="A528" s="404" t="s">
        <v>570</v>
      </c>
      <c r="B528" s="496"/>
    </row>
    <row r="529" ht="16.5" customHeight="1" spans="1:2">
      <c r="A529" s="404" t="s">
        <v>571</v>
      </c>
      <c r="B529" s="496">
        <v>151.43</v>
      </c>
    </row>
    <row r="530" ht="16.5" hidden="1" customHeight="1" spans="1:2">
      <c r="A530" s="404" t="s">
        <v>572</v>
      </c>
      <c r="B530" s="496"/>
    </row>
    <row r="531" ht="16.5" hidden="1" customHeight="1" spans="1:2">
      <c r="A531" s="404" t="s">
        <v>573</v>
      </c>
      <c r="B531" s="496"/>
    </row>
    <row r="532" ht="16.5" customHeight="1" spans="1:2">
      <c r="A532" s="404" t="s">
        <v>574</v>
      </c>
      <c r="B532" s="496">
        <v>189.15</v>
      </c>
    </row>
    <row r="533" s="491" customFormat="1" ht="16.5" customHeight="1" spans="1:2">
      <c r="A533" s="404" t="s">
        <v>575</v>
      </c>
      <c r="B533" s="496">
        <f>B534</f>
        <v>111.37</v>
      </c>
    </row>
    <row r="534" ht="16.5" customHeight="1" spans="1:2">
      <c r="A534" s="404" t="s">
        <v>576</v>
      </c>
      <c r="B534" s="496">
        <v>111.37</v>
      </c>
    </row>
    <row r="535" ht="16.5" hidden="1" customHeight="1" spans="1:2">
      <c r="A535" s="404" t="s">
        <v>577</v>
      </c>
      <c r="B535" s="496"/>
    </row>
    <row r="536" ht="16.5" hidden="1" customHeight="1" spans="1:2">
      <c r="A536" s="404" t="s">
        <v>578</v>
      </c>
      <c r="B536" s="496"/>
    </row>
    <row r="537" s="491" customFormat="1" ht="16.5" hidden="1" customHeight="1" spans="1:2">
      <c r="A537" s="403" t="s">
        <v>579</v>
      </c>
      <c r="B537" s="497"/>
    </row>
    <row r="538" ht="16.5" hidden="1" customHeight="1" spans="1:2">
      <c r="A538" s="404" t="s">
        <v>580</v>
      </c>
      <c r="B538" s="496"/>
    </row>
    <row r="539" ht="16.5" hidden="1" customHeight="1" spans="1:2">
      <c r="A539" s="404" t="s">
        <v>581</v>
      </c>
      <c r="B539" s="496"/>
    </row>
    <row r="540" ht="16.5" hidden="1" customHeight="1" spans="1:2">
      <c r="A540" s="404" t="s">
        <v>582</v>
      </c>
      <c r="B540" s="496"/>
    </row>
    <row r="541" ht="16.5" hidden="1" customHeight="1" spans="1:2">
      <c r="A541" s="404" t="s">
        <v>583</v>
      </c>
      <c r="B541" s="496"/>
    </row>
    <row r="542" ht="16.5" hidden="1" customHeight="1" spans="1:2">
      <c r="A542" s="404" t="s">
        <v>584</v>
      </c>
      <c r="B542" s="496"/>
    </row>
    <row r="543" ht="16.5" hidden="1" customHeight="1" spans="1:2">
      <c r="A543" s="404" t="s">
        <v>585</v>
      </c>
      <c r="B543" s="496"/>
    </row>
    <row r="544" ht="16.5" hidden="1" customHeight="1" spans="1:2">
      <c r="A544" s="404" t="s">
        <v>586</v>
      </c>
      <c r="B544" s="496"/>
    </row>
    <row r="545" ht="16.5" hidden="1" customHeight="1" spans="1:2">
      <c r="A545" s="404" t="s">
        <v>587</v>
      </c>
      <c r="B545" s="496"/>
    </row>
    <row r="546" s="491" customFormat="1" ht="16.5" customHeight="1" spans="1:2">
      <c r="A546" s="403" t="s">
        <v>588</v>
      </c>
      <c r="B546" s="497">
        <f>B547+B561+B563</f>
        <v>37.88</v>
      </c>
    </row>
    <row r="547" ht="16.5" customHeight="1" spans="1:2">
      <c r="A547" s="404" t="s">
        <v>589</v>
      </c>
      <c r="B547" s="496">
        <f>B548</f>
        <v>19.24</v>
      </c>
    </row>
    <row r="548" ht="16.5" customHeight="1" spans="1:2">
      <c r="A548" s="404" t="s">
        <v>150</v>
      </c>
      <c r="B548" s="496">
        <v>19.24</v>
      </c>
    </row>
    <row r="549" ht="32.25" hidden="1" customHeight="1" spans="1:2">
      <c r="A549" s="404" t="s">
        <v>151</v>
      </c>
      <c r="B549" s="496"/>
    </row>
    <row r="550" ht="16.5" hidden="1" customHeight="1" spans="1:2">
      <c r="A550" s="404" t="s">
        <v>590</v>
      </c>
      <c r="B550" s="496"/>
    </row>
    <row r="551" ht="16.5" hidden="1" customHeight="1" spans="1:2">
      <c r="A551" s="404" t="s">
        <v>591</v>
      </c>
      <c r="B551" s="496"/>
    </row>
    <row r="552" ht="16.5" hidden="1" customHeight="1" spans="1:2">
      <c r="A552" s="404" t="s">
        <v>592</v>
      </c>
      <c r="B552" s="496"/>
    </row>
    <row r="553" ht="16.5" hidden="1" customHeight="1" spans="1:2">
      <c r="A553" s="404" t="s">
        <v>593</v>
      </c>
      <c r="B553" s="496"/>
    </row>
    <row r="554" ht="16.5" hidden="1" customHeight="1" spans="1:2">
      <c r="A554" s="404" t="s">
        <v>594</v>
      </c>
      <c r="B554" s="496"/>
    </row>
    <row r="555" ht="16.5" hidden="1" customHeight="1" spans="1:2">
      <c r="A555" s="404" t="s">
        <v>595</v>
      </c>
      <c r="B555" s="496"/>
    </row>
    <row r="556" ht="16.5" hidden="1" customHeight="1" spans="1:2">
      <c r="A556" s="404" t="s">
        <v>596</v>
      </c>
      <c r="B556" s="496"/>
    </row>
    <row r="557" ht="16.5" hidden="1" customHeight="1" spans="1:2">
      <c r="A557" s="404" t="s">
        <v>597</v>
      </c>
      <c r="B557" s="496"/>
    </row>
    <row r="558" ht="16.5" hidden="1" customHeight="1" spans="1:2">
      <c r="A558" s="404" t="s">
        <v>150</v>
      </c>
      <c r="B558" s="496"/>
    </row>
    <row r="559" ht="16.5" hidden="1" customHeight="1" spans="1:2">
      <c r="A559" s="404" t="s">
        <v>151</v>
      </c>
      <c r="B559" s="496"/>
    </row>
    <row r="560" ht="16.5" hidden="1" customHeight="1" spans="1:2">
      <c r="A560" s="404" t="s">
        <v>155</v>
      </c>
      <c r="B560" s="496"/>
    </row>
    <row r="561" ht="16.5" customHeight="1" spans="1:2">
      <c r="A561" s="404" t="s">
        <v>598</v>
      </c>
      <c r="B561" s="496">
        <f>B562</f>
        <v>2.64</v>
      </c>
    </row>
    <row r="562" ht="16.5" customHeight="1" spans="1:2">
      <c r="A562" s="404" t="s">
        <v>599</v>
      </c>
      <c r="B562" s="496">
        <v>2.64</v>
      </c>
    </row>
    <row r="563" ht="16.5" customHeight="1" spans="1:2">
      <c r="A563" s="404" t="s">
        <v>600</v>
      </c>
      <c r="B563" s="496">
        <f>B564</f>
        <v>16</v>
      </c>
    </row>
    <row r="564" ht="16.5" customHeight="1" spans="1:2">
      <c r="A564" s="404" t="s">
        <v>601</v>
      </c>
      <c r="B564" s="496">
        <v>16</v>
      </c>
    </row>
    <row r="565" ht="16.5" hidden="1" customHeight="1" spans="1:2">
      <c r="A565" s="404" t="s">
        <v>602</v>
      </c>
      <c r="B565" s="496"/>
    </row>
    <row r="566" ht="16.5" hidden="1" customHeight="1" spans="1:2">
      <c r="A566" s="404" t="s">
        <v>603</v>
      </c>
      <c r="B566" s="496"/>
    </row>
    <row r="567" ht="16.5" hidden="1" customHeight="1" spans="1:2">
      <c r="A567" s="404" t="s">
        <v>604</v>
      </c>
      <c r="B567" s="496"/>
    </row>
    <row r="568" ht="16.5" hidden="1" customHeight="1" spans="1:2">
      <c r="A568" s="404" t="s">
        <v>605</v>
      </c>
      <c r="B568" s="496"/>
    </row>
    <row r="569" s="491" customFormat="1" ht="16.5" hidden="1" customHeight="1" spans="1:2">
      <c r="A569" s="403" t="s">
        <v>606</v>
      </c>
      <c r="B569" s="497"/>
    </row>
    <row r="570" ht="16.5" hidden="1" customHeight="1" spans="1:2">
      <c r="A570" s="404" t="s">
        <v>607</v>
      </c>
      <c r="B570" s="496"/>
    </row>
    <row r="571" ht="16.5" hidden="1" customHeight="1" spans="1:2">
      <c r="A571" s="404" t="s">
        <v>608</v>
      </c>
      <c r="B571" s="496"/>
    </row>
    <row r="572" s="491" customFormat="1" ht="16.5" hidden="1" customHeight="1" spans="1:2">
      <c r="A572" s="403" t="s">
        <v>609</v>
      </c>
      <c r="B572" s="497"/>
    </row>
    <row r="573" ht="16.5" hidden="1" customHeight="1" spans="1:2">
      <c r="A573" s="404" t="s">
        <v>610</v>
      </c>
      <c r="B573" s="496"/>
    </row>
    <row r="574" ht="16.5" hidden="1" customHeight="1" spans="1:2">
      <c r="A574" s="404" t="s">
        <v>611</v>
      </c>
      <c r="B574" s="496"/>
    </row>
    <row r="575" ht="16.5" hidden="1" customHeight="1" spans="1:2">
      <c r="A575" s="404" t="s">
        <v>612</v>
      </c>
      <c r="B575" s="496"/>
    </row>
    <row r="576" s="491" customFormat="1" ht="16.5" hidden="1" customHeight="1" spans="1:2">
      <c r="A576" s="403" t="s">
        <v>613</v>
      </c>
      <c r="B576" s="497"/>
    </row>
    <row r="577" ht="16.5" hidden="1" customHeight="1" spans="1:2">
      <c r="A577" s="404" t="s">
        <v>614</v>
      </c>
      <c r="B577" s="496"/>
    </row>
    <row r="578" ht="36.75" customHeight="1" spans="1:2">
      <c r="A578" s="504" t="s">
        <v>615</v>
      </c>
      <c r="B578" s="504"/>
    </row>
  </sheetData>
  <mergeCells count="4">
    <mergeCell ref="A1:B1"/>
    <mergeCell ref="A2:B2"/>
    <mergeCell ref="A3:B3"/>
    <mergeCell ref="A578:B57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108"/>
  <sheetViews>
    <sheetView showZeros="0" tabSelected="1" topLeftCell="A34" workbookViewId="0">
      <selection activeCell="C58" sqref="C58"/>
    </sheetView>
  </sheetViews>
  <sheetFormatPr defaultColWidth="9" defaultRowHeight="15.75" outlineLevelCol="7"/>
  <cols>
    <col min="1" max="1" width="41.625" style="205" customWidth="1"/>
    <col min="2" max="2" width="13.125" style="206" customWidth="1"/>
    <col min="3" max="3" width="41" style="204" customWidth="1"/>
    <col min="4" max="4" width="13.25" style="207" customWidth="1"/>
    <col min="5" max="5" width="9" style="204" customWidth="1"/>
    <col min="6" max="6" width="25.25" style="204" customWidth="1"/>
    <col min="7" max="16384" width="9" style="204"/>
  </cols>
  <sheetData>
    <row r="1" ht="20.25" customHeight="1" spans="1:4">
      <c r="A1" s="4" t="s">
        <v>616</v>
      </c>
      <c r="B1" s="157"/>
      <c r="C1" s="4"/>
      <c r="D1" s="157"/>
    </row>
    <row r="2" ht="38.25" customHeight="1" spans="1:4">
      <c r="A2" s="118" t="s">
        <v>617</v>
      </c>
      <c r="B2" s="158"/>
      <c r="C2" s="119"/>
      <c r="D2" s="158"/>
    </row>
    <row r="3" ht="20.25" customHeight="1" spans="1:4">
      <c r="A3" s="478"/>
      <c r="B3" s="479"/>
      <c r="C3" s="211"/>
      <c r="D3" s="212" t="s">
        <v>2</v>
      </c>
    </row>
    <row r="4" ht="24" customHeight="1" spans="1:4">
      <c r="A4" s="213" t="s">
        <v>618</v>
      </c>
      <c r="B4" s="214" t="s">
        <v>4</v>
      </c>
      <c r="C4" s="213" t="s">
        <v>147</v>
      </c>
      <c r="D4" s="214" t="s">
        <v>4</v>
      </c>
    </row>
    <row r="5" ht="19.5" customHeight="1" spans="1:4">
      <c r="A5" s="217" t="s">
        <v>619</v>
      </c>
      <c r="B5" s="480">
        <f>B6+B34</f>
        <v>4614.41</v>
      </c>
      <c r="C5" s="217" t="s">
        <v>620</v>
      </c>
      <c r="D5" s="480"/>
    </row>
    <row r="6" ht="19.5" customHeight="1" spans="1:4">
      <c r="A6" s="188" t="s">
        <v>621</v>
      </c>
      <c r="B6" s="480">
        <f>SUM(B7:B25)</f>
        <v>2307.51</v>
      </c>
      <c r="C6" s="188" t="s">
        <v>622</v>
      </c>
      <c r="D6" s="480"/>
    </row>
    <row r="7" ht="17.25" hidden="1" customHeight="1" spans="1:8">
      <c r="A7" s="188" t="s">
        <v>623</v>
      </c>
      <c r="B7" s="481">
        <v>0</v>
      </c>
      <c r="C7" s="188" t="s">
        <v>624</v>
      </c>
      <c r="D7" s="482"/>
      <c r="H7" s="490"/>
    </row>
    <row r="8" ht="17.25" hidden="1" customHeight="1" spans="1:8">
      <c r="A8" s="188" t="s">
        <v>625</v>
      </c>
      <c r="B8" s="481">
        <v>0</v>
      </c>
      <c r="C8" s="188" t="s">
        <v>626</v>
      </c>
      <c r="D8" s="482"/>
      <c r="H8" s="490"/>
    </row>
    <row r="9" ht="17.25" hidden="1" customHeight="1" spans="1:8">
      <c r="A9" s="188" t="s">
        <v>627</v>
      </c>
      <c r="B9" s="481"/>
      <c r="C9" s="188" t="s">
        <v>628</v>
      </c>
      <c r="D9" s="482"/>
      <c r="H9" s="490"/>
    </row>
    <row r="10" ht="17.25" hidden="1" customHeight="1" spans="1:8">
      <c r="A10" s="188" t="s">
        <v>629</v>
      </c>
      <c r="B10" s="481">
        <v>0</v>
      </c>
      <c r="C10" s="188" t="s">
        <v>630</v>
      </c>
      <c r="D10" s="482"/>
      <c r="H10" s="490"/>
    </row>
    <row r="11" ht="17.25" customHeight="1" spans="1:8">
      <c r="A11" s="188" t="s">
        <v>631</v>
      </c>
      <c r="B11" s="481">
        <v>1437</v>
      </c>
      <c r="C11" s="211"/>
      <c r="D11" s="482"/>
      <c r="H11" s="490"/>
    </row>
    <row r="12" ht="17.25" hidden="1" customHeight="1" spans="1:8">
      <c r="A12" s="483" t="s">
        <v>632</v>
      </c>
      <c r="B12" s="484">
        <v>0</v>
      </c>
      <c r="C12" s="188"/>
      <c r="D12" s="481"/>
      <c r="H12" s="490"/>
    </row>
    <row r="13" ht="17.25" hidden="1" customHeight="1" spans="1:8">
      <c r="A13" s="483" t="s">
        <v>633</v>
      </c>
      <c r="B13" s="484"/>
      <c r="C13" s="188"/>
      <c r="D13" s="481"/>
      <c r="H13" s="490"/>
    </row>
    <row r="14" ht="17.25" hidden="1" customHeight="1" spans="1:8">
      <c r="A14" s="483" t="s">
        <v>634</v>
      </c>
      <c r="B14" s="484"/>
      <c r="C14" s="188"/>
      <c r="D14" s="482"/>
      <c r="H14" s="490"/>
    </row>
    <row r="15" ht="17.25" hidden="1" customHeight="1" spans="1:8">
      <c r="A15" s="483" t="s">
        <v>635</v>
      </c>
      <c r="B15" s="484">
        <v>0</v>
      </c>
      <c r="C15" s="188"/>
      <c r="D15" s="481"/>
      <c r="H15" s="490"/>
    </row>
    <row r="16" ht="17.25" hidden="1" customHeight="1" spans="1:8">
      <c r="A16" s="483" t="s">
        <v>636</v>
      </c>
      <c r="B16" s="484">
        <v>0</v>
      </c>
      <c r="C16" s="188"/>
      <c r="D16" s="481"/>
      <c r="H16" s="490"/>
    </row>
    <row r="17" ht="17.25" customHeight="1" spans="1:8">
      <c r="A17" s="483" t="s">
        <v>637</v>
      </c>
      <c r="B17" s="484">
        <v>340.13</v>
      </c>
      <c r="C17" s="188"/>
      <c r="D17" s="481"/>
      <c r="H17" s="490"/>
    </row>
    <row r="18" ht="17.25" hidden="1" customHeight="1" spans="1:8">
      <c r="A18" s="483" t="s">
        <v>638</v>
      </c>
      <c r="B18" s="484"/>
      <c r="C18" s="483"/>
      <c r="D18" s="219"/>
      <c r="H18" s="490"/>
    </row>
    <row r="19" ht="17.25" hidden="1" customHeight="1" spans="1:8">
      <c r="A19" s="483" t="s">
        <v>639</v>
      </c>
      <c r="B19" s="484"/>
      <c r="C19" s="483"/>
      <c r="D19" s="219"/>
      <c r="H19" s="490"/>
    </row>
    <row r="20" ht="17.25" hidden="1" customHeight="1" spans="1:8">
      <c r="A20" s="483" t="s">
        <v>640</v>
      </c>
      <c r="B20" s="484"/>
      <c r="C20" s="483"/>
      <c r="D20" s="219"/>
      <c r="H20" s="490"/>
    </row>
    <row r="21" ht="17.25" hidden="1" customHeight="1" spans="1:8">
      <c r="A21" s="483" t="s">
        <v>641</v>
      </c>
      <c r="B21" s="484">
        <v>0</v>
      </c>
      <c r="C21" s="483"/>
      <c r="D21" s="219"/>
      <c r="H21" s="490"/>
    </row>
    <row r="22" ht="17.25" hidden="1" customHeight="1" spans="1:8">
      <c r="A22" s="483" t="s">
        <v>642</v>
      </c>
      <c r="B22" s="484">
        <v>0</v>
      </c>
      <c r="C22" s="483"/>
      <c r="D22" s="219"/>
      <c r="H22" s="490"/>
    </row>
    <row r="23" ht="17.25" customHeight="1" spans="1:8">
      <c r="A23" s="483" t="s">
        <v>643</v>
      </c>
      <c r="B23" s="484">
        <v>530.38</v>
      </c>
      <c r="C23" s="188"/>
      <c r="D23" s="219"/>
      <c r="H23" s="490"/>
    </row>
    <row r="24" ht="17.25" customHeight="1" spans="1:8">
      <c r="A24" s="483" t="s">
        <v>644</v>
      </c>
      <c r="B24" s="484">
        <v>0</v>
      </c>
      <c r="C24" s="188"/>
      <c r="D24" s="219"/>
      <c r="H24" s="490"/>
    </row>
    <row r="25" ht="17.25" hidden="1" customHeight="1" spans="1:8">
      <c r="A25" s="483" t="s">
        <v>645</v>
      </c>
      <c r="B25" s="484">
        <v>0</v>
      </c>
      <c r="C25" s="188"/>
      <c r="D25" s="219"/>
      <c r="H25" s="490"/>
    </row>
    <row r="26" ht="17.25" hidden="1" customHeight="1" spans="1:8">
      <c r="A26" s="483" t="s">
        <v>646</v>
      </c>
      <c r="B26" s="484">
        <v>0</v>
      </c>
      <c r="C26" s="485"/>
      <c r="D26" s="219"/>
      <c r="H26" s="490"/>
    </row>
    <row r="27" ht="17.25" hidden="1" customHeight="1" spans="1:8">
      <c r="A27" s="483" t="s">
        <v>647</v>
      </c>
      <c r="B27" s="484">
        <v>0</v>
      </c>
      <c r="C27" s="485"/>
      <c r="D27" s="219"/>
      <c r="H27" s="490"/>
    </row>
    <row r="28" ht="17.25" hidden="1" customHeight="1" spans="1:8">
      <c r="A28" s="483" t="s">
        <v>648</v>
      </c>
      <c r="B28" s="484">
        <v>0</v>
      </c>
      <c r="C28" s="485"/>
      <c r="D28" s="219"/>
      <c r="H28" s="490"/>
    </row>
    <row r="29" ht="17.25" hidden="1" customHeight="1" spans="1:8">
      <c r="A29" s="483" t="s">
        <v>649</v>
      </c>
      <c r="B29" s="484">
        <v>0</v>
      </c>
      <c r="C29" s="485"/>
      <c r="D29" s="219"/>
      <c r="H29" s="490"/>
    </row>
    <row r="30" ht="17.25" hidden="1" customHeight="1" spans="1:8">
      <c r="A30" s="483" t="s">
        <v>650</v>
      </c>
      <c r="B30" s="484">
        <v>0</v>
      </c>
      <c r="C30" s="485"/>
      <c r="D30" s="219"/>
      <c r="H30" s="490"/>
    </row>
    <row r="31" ht="17.25" hidden="1" customHeight="1" spans="1:8">
      <c r="A31" s="188" t="s">
        <v>651</v>
      </c>
      <c r="B31" s="481">
        <v>0</v>
      </c>
      <c r="C31" s="485"/>
      <c r="D31" s="219"/>
      <c r="H31" s="490"/>
    </row>
    <row r="32" ht="17.25" hidden="1" customHeight="1" spans="1:8">
      <c r="A32" s="188" t="s">
        <v>652</v>
      </c>
      <c r="B32" s="481">
        <v>0</v>
      </c>
      <c r="C32" s="485"/>
      <c r="D32" s="219"/>
      <c r="H32" s="490"/>
    </row>
    <row r="33" ht="17.25" hidden="1" customHeight="1" spans="1:8">
      <c r="A33" s="188" t="s">
        <v>653</v>
      </c>
      <c r="B33" s="481">
        <v>0</v>
      </c>
      <c r="C33" s="485"/>
      <c r="D33" s="219"/>
      <c r="H33" s="490"/>
    </row>
    <row r="34" ht="17.25" customHeight="1" spans="1:8">
      <c r="A34" s="188" t="s">
        <v>654</v>
      </c>
      <c r="B34" s="481">
        <f>SUM(B35:B54)</f>
        <v>2306.9</v>
      </c>
      <c r="C34" s="188" t="s">
        <v>655</v>
      </c>
      <c r="D34" s="219">
        <f>SUM(D35:D54)</f>
        <v>0</v>
      </c>
      <c r="H34" s="490"/>
    </row>
    <row r="35" ht="17.25" customHeight="1" spans="1:8">
      <c r="A35" s="188" t="s">
        <v>656</v>
      </c>
      <c r="B35" s="481">
        <v>8.02</v>
      </c>
      <c r="C35" s="188" t="s">
        <v>656</v>
      </c>
      <c r="D35" s="219"/>
      <c r="H35" s="490"/>
    </row>
    <row r="36" ht="17.25" customHeight="1" spans="1:8">
      <c r="A36" s="188" t="s">
        <v>657</v>
      </c>
      <c r="B36" s="481">
        <v>5</v>
      </c>
      <c r="C36" s="188" t="s">
        <v>657</v>
      </c>
      <c r="D36" s="481"/>
      <c r="H36" s="490"/>
    </row>
    <row r="37" ht="17.25" hidden="1" customHeight="1" spans="1:8">
      <c r="A37" s="188" t="s">
        <v>658</v>
      </c>
      <c r="B37" s="481"/>
      <c r="C37" s="188" t="s">
        <v>658</v>
      </c>
      <c r="D37" s="481"/>
      <c r="H37" s="490"/>
    </row>
    <row r="38" ht="17.25" hidden="1" customHeight="1" spans="1:8">
      <c r="A38" s="188" t="s">
        <v>659</v>
      </c>
      <c r="B38" s="481">
        <v>0</v>
      </c>
      <c r="C38" s="188" t="s">
        <v>659</v>
      </c>
      <c r="D38" s="481"/>
      <c r="H38" s="490"/>
    </row>
    <row r="39" ht="17.25" hidden="1" customHeight="1" spans="1:8">
      <c r="A39" s="188" t="s">
        <v>660</v>
      </c>
      <c r="B39" s="481">
        <v>0</v>
      </c>
      <c r="C39" s="188" t="s">
        <v>660</v>
      </c>
      <c r="D39" s="481"/>
      <c r="H39" s="490"/>
    </row>
    <row r="40" ht="17.25" hidden="1" customHeight="1" spans="1:8">
      <c r="A40" s="188" t="s">
        <v>661</v>
      </c>
      <c r="B40" s="481">
        <v>0</v>
      </c>
      <c r="C40" s="188" t="s">
        <v>661</v>
      </c>
      <c r="D40" s="481"/>
      <c r="H40" s="490"/>
    </row>
    <row r="41" ht="17.25" customHeight="1" spans="1:8">
      <c r="A41" s="188" t="s">
        <v>662</v>
      </c>
      <c r="B41" s="481">
        <v>431.09</v>
      </c>
      <c r="C41" s="188" t="s">
        <v>662</v>
      </c>
      <c r="D41" s="481"/>
      <c r="H41" s="490"/>
    </row>
    <row r="42" ht="17.25" customHeight="1" spans="1:8">
      <c r="A42" s="188" t="s">
        <v>663</v>
      </c>
      <c r="B42" s="481">
        <v>104.91</v>
      </c>
      <c r="C42" s="188" t="s">
        <v>663</v>
      </c>
      <c r="D42" s="481"/>
      <c r="H42" s="490"/>
    </row>
    <row r="43" ht="17.25" customHeight="1" spans="1:8">
      <c r="A43" s="188" t="s">
        <v>664</v>
      </c>
      <c r="B43" s="481">
        <v>2.21</v>
      </c>
      <c r="C43" s="188" t="s">
        <v>664</v>
      </c>
      <c r="D43" s="481"/>
      <c r="H43" s="490"/>
    </row>
    <row r="44" ht="17.25" customHeight="1" spans="1:8">
      <c r="A44" s="188" t="s">
        <v>665</v>
      </c>
      <c r="B44" s="481">
        <v>107.36</v>
      </c>
      <c r="C44" s="483" t="s">
        <v>665</v>
      </c>
      <c r="D44" s="481"/>
      <c r="H44" s="490"/>
    </row>
    <row r="45" ht="17.25" customHeight="1" spans="1:4">
      <c r="A45" s="188" t="s">
        <v>666</v>
      </c>
      <c r="B45" s="481">
        <v>464.75</v>
      </c>
      <c r="C45" s="483" t="s">
        <v>666</v>
      </c>
      <c r="D45" s="481"/>
    </row>
    <row r="46" ht="17.25" customHeight="1" spans="1:4">
      <c r="A46" s="188" t="s">
        <v>667</v>
      </c>
      <c r="B46" s="481">
        <v>707.74</v>
      </c>
      <c r="C46" s="483" t="s">
        <v>667</v>
      </c>
      <c r="D46" s="481"/>
    </row>
    <row r="47" ht="17.25" hidden="1" customHeight="1" spans="1:4">
      <c r="A47" s="188" t="s">
        <v>668</v>
      </c>
      <c r="B47" s="481">
        <v>0</v>
      </c>
      <c r="C47" s="483" t="s">
        <v>668</v>
      </c>
      <c r="D47" s="481"/>
    </row>
    <row r="48" ht="17.25" hidden="1" customHeight="1" spans="1:4">
      <c r="A48" s="188" t="s">
        <v>669</v>
      </c>
      <c r="B48" s="481">
        <v>0</v>
      </c>
      <c r="C48" s="483" t="s">
        <v>669</v>
      </c>
      <c r="D48" s="481"/>
    </row>
    <row r="49" ht="17.25" hidden="1" customHeight="1" spans="1:4">
      <c r="A49" s="188" t="s">
        <v>670</v>
      </c>
      <c r="B49" s="481">
        <v>0</v>
      </c>
      <c r="C49" s="188" t="s">
        <v>670</v>
      </c>
      <c r="D49" s="481"/>
    </row>
    <row r="50" ht="17.25" hidden="1" customHeight="1" spans="1:4">
      <c r="A50" s="188" t="s">
        <v>671</v>
      </c>
      <c r="B50" s="481">
        <v>0</v>
      </c>
      <c r="C50" s="188" t="s">
        <v>671</v>
      </c>
      <c r="D50" s="481"/>
    </row>
    <row r="51" ht="17.25" customHeight="1" spans="1:4">
      <c r="A51" s="188" t="s">
        <v>672</v>
      </c>
      <c r="B51" s="481">
        <v>413.64</v>
      </c>
      <c r="C51" s="483" t="s">
        <v>672</v>
      </c>
      <c r="D51" s="481"/>
    </row>
    <row r="52" ht="17.25" hidden="1" customHeight="1" spans="1:4">
      <c r="A52" s="188" t="s">
        <v>673</v>
      </c>
      <c r="B52" s="481"/>
      <c r="C52" s="483" t="s">
        <v>673</v>
      </c>
      <c r="D52" s="481"/>
    </row>
    <row r="53" ht="17.25" customHeight="1" spans="1:4">
      <c r="A53" s="188" t="s">
        <v>674</v>
      </c>
      <c r="B53" s="481">
        <v>23.64</v>
      </c>
      <c r="C53" s="188" t="s">
        <v>674</v>
      </c>
      <c r="D53" s="481"/>
    </row>
    <row r="54" ht="17.25" customHeight="1" spans="1:4">
      <c r="A54" s="188" t="s">
        <v>675</v>
      </c>
      <c r="B54" s="481">
        <v>38.54</v>
      </c>
      <c r="C54" s="483" t="s">
        <v>675</v>
      </c>
      <c r="D54" s="481"/>
    </row>
    <row r="55" ht="17.25" customHeight="1" spans="1:4">
      <c r="A55" s="486" t="s">
        <v>676</v>
      </c>
      <c r="B55" s="487"/>
      <c r="C55" s="486"/>
      <c r="D55" s="487"/>
    </row>
    <row r="56" ht="20.1" customHeight="1" spans="3:4">
      <c r="C56" s="488"/>
      <c r="D56" s="489"/>
    </row>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sheetData>
  <mergeCells count="3">
    <mergeCell ref="A1:D1"/>
    <mergeCell ref="A2:D2"/>
    <mergeCell ref="A55:D55"/>
  </mergeCells>
  <printOptions horizontalCentered="1"/>
  <pageMargins left="0.15748031496063" right="0.15748031496063" top="0.511811023622047" bottom="0.551181102362205" header="0.31496062992126" footer="0.31496062992126"/>
  <pageSetup paperSize="9" scale="71"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1"/>
  <sheetViews>
    <sheetView zoomScale="130" zoomScaleNormal="130" topLeftCell="A13" workbookViewId="0">
      <selection activeCell="D28" sqref="D28"/>
    </sheetView>
  </sheetViews>
  <sheetFormatPr defaultColWidth="9" defaultRowHeight="14.25" outlineLevelCol="2"/>
  <cols>
    <col min="1" max="1" width="23.5" style="468" customWidth="1"/>
    <col min="2" max="3" width="26.75" style="469" customWidth="1"/>
    <col min="4" max="16384" width="9" style="197"/>
  </cols>
  <sheetData>
    <row r="1" ht="18" spans="1:3">
      <c r="A1" s="4" t="s">
        <v>677</v>
      </c>
      <c r="B1" s="4"/>
      <c r="C1" s="4"/>
    </row>
    <row r="2" ht="25.5" customHeight="1" spans="1:3">
      <c r="A2" s="119" t="s">
        <v>678</v>
      </c>
      <c r="B2" s="119"/>
      <c r="C2" s="119"/>
    </row>
    <row r="3" ht="20.25" customHeight="1" spans="1:3">
      <c r="A3" s="181" t="s">
        <v>679</v>
      </c>
      <c r="B3" s="181"/>
      <c r="C3" s="181"/>
    </row>
    <row r="4" customHeight="1" spans="1:3">
      <c r="A4" s="181"/>
      <c r="B4" s="399"/>
      <c r="C4" s="457" t="s">
        <v>2</v>
      </c>
    </row>
    <row r="5" ht="32.25" customHeight="1" spans="1:3">
      <c r="A5" s="470" t="s">
        <v>680</v>
      </c>
      <c r="B5" s="471" t="s">
        <v>61</v>
      </c>
      <c r="C5" s="458" t="s">
        <v>4</v>
      </c>
    </row>
    <row r="6" s="196" customFormat="1" customHeight="1" spans="1:3">
      <c r="A6" s="472" t="s">
        <v>681</v>
      </c>
      <c r="B6" s="473"/>
      <c r="C6" s="473"/>
    </row>
    <row r="7" s="196" customFormat="1" customHeight="1" spans="1:3">
      <c r="A7" s="474"/>
      <c r="B7" s="475"/>
      <c r="C7" s="476"/>
    </row>
    <row r="8" s="196" customFormat="1" customHeight="1" spans="1:3">
      <c r="A8" s="474"/>
      <c r="B8" s="475"/>
      <c r="C8" s="476"/>
    </row>
    <row r="9" s="196" customFormat="1" customHeight="1" spans="1:3">
      <c r="A9" s="474"/>
      <c r="B9" s="475"/>
      <c r="C9" s="476"/>
    </row>
    <row r="10" customHeight="1" spans="1:3">
      <c r="A10" s="474"/>
      <c r="B10" s="475"/>
      <c r="C10" s="476"/>
    </row>
    <row r="11" s="196" customFormat="1" customHeight="1" spans="1:3">
      <c r="A11" s="474"/>
      <c r="B11" s="475"/>
      <c r="C11" s="476"/>
    </row>
    <row r="12" customHeight="1" spans="1:3">
      <c r="A12" s="474"/>
      <c r="B12" s="475"/>
      <c r="C12" s="476"/>
    </row>
    <row r="13" customHeight="1" spans="1:3">
      <c r="A13" s="474"/>
      <c r="B13" s="475"/>
      <c r="C13" s="476"/>
    </row>
    <row r="14" customHeight="1" spans="1:3">
      <c r="A14" s="474"/>
      <c r="B14" s="475"/>
      <c r="C14" s="476"/>
    </row>
    <row r="15" customHeight="1" spans="1:3">
      <c r="A15" s="474"/>
      <c r="B15" s="475"/>
      <c r="C15" s="476"/>
    </row>
    <row r="16" customHeight="1" spans="1:3">
      <c r="A16" s="474"/>
      <c r="B16" s="475"/>
      <c r="C16" s="476"/>
    </row>
    <row r="17" customHeight="1" spans="1:3">
      <c r="A17" s="474"/>
      <c r="B17" s="475"/>
      <c r="C17" s="476"/>
    </row>
    <row r="18" customHeight="1" spans="1:3">
      <c r="A18" s="474"/>
      <c r="B18" s="475"/>
      <c r="C18" s="476"/>
    </row>
    <row r="19" s="196" customFormat="1" customHeight="1" spans="1:3">
      <c r="A19" s="474"/>
      <c r="B19" s="475"/>
      <c r="C19" s="476"/>
    </row>
    <row r="20" s="196" customFormat="1" customHeight="1" spans="1:3">
      <c r="A20" s="474"/>
      <c r="B20" s="475"/>
      <c r="C20" s="476"/>
    </row>
    <row r="21" s="196" customFormat="1" customHeight="1" spans="1:3">
      <c r="A21" s="474"/>
      <c r="B21" s="475"/>
      <c r="C21" s="476"/>
    </row>
    <row r="22" s="196" customFormat="1" customHeight="1" spans="1:3">
      <c r="A22" s="474"/>
      <c r="B22" s="475"/>
      <c r="C22" s="476"/>
    </row>
    <row r="23" s="196" customFormat="1" customHeight="1" spans="1:3">
      <c r="A23" s="474"/>
      <c r="B23" s="475"/>
      <c r="C23" s="476"/>
    </row>
    <row r="24" s="196" customFormat="1" customHeight="1" spans="1:3">
      <c r="A24" s="474"/>
      <c r="B24" s="475"/>
      <c r="C24" s="476"/>
    </row>
    <row r="25" s="196" customFormat="1" customHeight="1" spans="1:3">
      <c r="A25" s="474"/>
      <c r="B25" s="475"/>
      <c r="C25" s="476"/>
    </row>
    <row r="26" s="196" customFormat="1" customHeight="1" spans="1:3">
      <c r="A26" s="474"/>
      <c r="B26" s="475"/>
      <c r="C26" s="476"/>
    </row>
    <row r="27" s="196" customFormat="1" customHeight="1" spans="1:3">
      <c r="A27" s="474"/>
      <c r="B27" s="475"/>
      <c r="C27" s="476"/>
    </row>
    <row r="28" s="196" customFormat="1" customHeight="1" spans="1:3">
      <c r="A28" s="474"/>
      <c r="B28" s="475"/>
      <c r="C28" s="476"/>
    </row>
    <row r="29" s="196" customFormat="1" customHeight="1" spans="1:3">
      <c r="A29" s="474"/>
      <c r="B29" s="475"/>
      <c r="C29" s="476"/>
    </row>
    <row r="30" customHeight="1" spans="1:3">
      <c r="A30" s="477"/>
      <c r="B30" s="475"/>
      <c r="C30" s="476"/>
    </row>
    <row r="31" spans="1:1">
      <c r="A31" s="468" t="s">
        <v>682</v>
      </c>
    </row>
  </sheetData>
  <mergeCells count="3">
    <mergeCell ref="A1:C1"/>
    <mergeCell ref="A2:C2"/>
    <mergeCell ref="A3:C3"/>
  </mergeCells>
  <printOptions horizontalCentered="1"/>
  <pageMargins left="0.708333333333333" right="0.314583333333333" top="0.393055555555556" bottom="0.196527777777778" header="0.314583333333333" footer="0.314583333333333"/>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47"/>
  <sheetViews>
    <sheetView showZeros="0" zoomScale="130" zoomScaleNormal="130" topLeftCell="A52" workbookViewId="0">
      <selection activeCell="B58" sqref="B58"/>
    </sheetView>
  </sheetViews>
  <sheetFormatPr defaultColWidth="10" defaultRowHeight="14.25" outlineLevelCol="2"/>
  <cols>
    <col min="1" max="1" width="56.625" style="454" customWidth="1"/>
    <col min="2" max="3" width="13.375" style="455" customWidth="1"/>
    <col min="4" max="16384" width="10" style="180"/>
  </cols>
  <sheetData>
    <row r="1" ht="18" spans="1:3">
      <c r="A1" s="4" t="s">
        <v>683</v>
      </c>
      <c r="B1" s="4"/>
      <c r="C1" s="4"/>
    </row>
    <row r="2" ht="24" spans="1:3">
      <c r="A2" s="119" t="s">
        <v>678</v>
      </c>
      <c r="B2" s="119"/>
      <c r="C2" s="119"/>
    </row>
    <row r="3" spans="1:3">
      <c r="A3" s="181" t="s">
        <v>684</v>
      </c>
      <c r="B3" s="181"/>
      <c r="C3" s="181"/>
    </row>
    <row r="4" ht="20.25" customHeight="1" spans="1:3">
      <c r="A4" s="456"/>
      <c r="B4" s="457"/>
      <c r="C4" s="457" t="s">
        <v>2</v>
      </c>
    </row>
    <row r="5" ht="24" customHeight="1" spans="1:3">
      <c r="A5" s="184"/>
      <c r="B5" s="458" t="s">
        <v>61</v>
      </c>
      <c r="C5" s="458" t="s">
        <v>4</v>
      </c>
    </row>
    <row r="6" ht="24" customHeight="1" spans="1:3">
      <c r="A6" s="217" t="s">
        <v>681</v>
      </c>
      <c r="B6" s="459"/>
      <c r="C6" s="459"/>
    </row>
    <row r="7" ht="24" customHeight="1" spans="1:3">
      <c r="A7" s="460" t="s">
        <v>685</v>
      </c>
      <c r="B7" s="459"/>
      <c r="C7" s="459"/>
    </row>
    <row r="8" ht="24" customHeight="1" spans="1:3">
      <c r="A8" s="460" t="s">
        <v>686</v>
      </c>
      <c r="B8" s="461"/>
      <c r="C8" s="461"/>
    </row>
    <row r="9" ht="24" customHeight="1" spans="1:3">
      <c r="A9" s="460" t="s">
        <v>687</v>
      </c>
      <c r="B9" s="461"/>
      <c r="C9" s="461"/>
    </row>
    <row r="10" ht="24" customHeight="1" spans="1:3">
      <c r="A10" s="460" t="s">
        <v>688</v>
      </c>
      <c r="B10" s="461"/>
      <c r="C10" s="461"/>
    </row>
    <row r="11" ht="24" customHeight="1" spans="1:3">
      <c r="A11" s="460" t="s">
        <v>689</v>
      </c>
      <c r="B11" s="462"/>
      <c r="C11" s="462"/>
    </row>
    <row r="12" ht="20.1" customHeight="1" spans="1:3">
      <c r="A12" s="463" t="s">
        <v>690</v>
      </c>
      <c r="B12" s="464"/>
      <c r="C12" s="464"/>
    </row>
    <row r="13" ht="20.1" customHeight="1" spans="1:3">
      <c r="A13" s="463" t="s">
        <v>691</v>
      </c>
      <c r="B13" s="464"/>
      <c r="C13" s="464"/>
    </row>
    <row r="14" ht="20.1" customHeight="1" spans="1:3">
      <c r="A14" s="463" t="s">
        <v>692</v>
      </c>
      <c r="B14" s="464"/>
      <c r="C14" s="464"/>
    </row>
    <row r="15" ht="20.1" customHeight="1" spans="1:3">
      <c r="A15" s="463" t="s">
        <v>693</v>
      </c>
      <c r="B15" s="464"/>
      <c r="C15" s="464"/>
    </row>
    <row r="16" ht="20.1" customHeight="1" spans="1:3">
      <c r="A16" s="463" t="s">
        <v>694</v>
      </c>
      <c r="B16" s="464"/>
      <c r="C16" s="464"/>
    </row>
    <row r="17" ht="20.1" customHeight="1" spans="1:3">
      <c r="A17" s="463" t="s">
        <v>695</v>
      </c>
      <c r="B17" s="464"/>
      <c r="C17" s="464"/>
    </row>
    <row r="18" ht="20.1" customHeight="1" spans="1:3">
      <c r="A18" s="463" t="s">
        <v>696</v>
      </c>
      <c r="B18" s="464"/>
      <c r="C18" s="464"/>
    </row>
    <row r="19" ht="20.1" customHeight="1" spans="1:3">
      <c r="A19" s="463" t="s">
        <v>697</v>
      </c>
      <c r="B19" s="464"/>
      <c r="C19" s="464"/>
    </row>
    <row r="20" ht="18.75" customHeight="1" spans="1:3">
      <c r="A20" s="463" t="s">
        <v>698</v>
      </c>
      <c r="B20" s="464"/>
      <c r="C20" s="464"/>
    </row>
    <row r="21" ht="20.1" customHeight="1" spans="1:3">
      <c r="A21" s="463" t="s">
        <v>699</v>
      </c>
      <c r="B21" s="464"/>
      <c r="C21" s="464"/>
    </row>
    <row r="22" ht="20.1" customHeight="1" spans="1:3">
      <c r="A22" s="465" t="s">
        <v>700</v>
      </c>
      <c r="B22" s="464"/>
      <c r="C22" s="464"/>
    </row>
    <row r="23" ht="20.1" customHeight="1" spans="1:3">
      <c r="A23" s="465" t="s">
        <v>701</v>
      </c>
      <c r="B23" s="464"/>
      <c r="C23" s="464"/>
    </row>
    <row r="24" ht="20.1" customHeight="1" spans="1:3">
      <c r="A24" s="465" t="s">
        <v>702</v>
      </c>
      <c r="B24" s="464"/>
      <c r="C24" s="464"/>
    </row>
    <row r="25" ht="20.1" customHeight="1" spans="1:3">
      <c r="A25" s="465" t="s">
        <v>703</v>
      </c>
      <c r="B25" s="464"/>
      <c r="C25" s="464"/>
    </row>
    <row r="26" ht="20.1" customHeight="1" spans="1:3">
      <c r="A26" s="465" t="s">
        <v>704</v>
      </c>
      <c r="B26" s="464"/>
      <c r="C26" s="464"/>
    </row>
    <row r="27" ht="20.1" customHeight="1" spans="1:3">
      <c r="A27" s="465" t="s">
        <v>705</v>
      </c>
      <c r="B27" s="464"/>
      <c r="C27" s="464"/>
    </row>
    <row r="28" ht="20.1" customHeight="1" spans="1:3">
      <c r="A28" s="465" t="s">
        <v>706</v>
      </c>
      <c r="B28" s="464"/>
      <c r="C28" s="464"/>
    </row>
    <row r="29" ht="20.1" customHeight="1" spans="1:3">
      <c r="A29" s="466" t="s">
        <v>707</v>
      </c>
      <c r="B29" s="464"/>
      <c r="C29" s="464"/>
    </row>
    <row r="30" ht="20.1" customHeight="1" spans="1:3">
      <c r="A30" s="466" t="s">
        <v>708</v>
      </c>
      <c r="B30" s="464"/>
      <c r="C30" s="464"/>
    </row>
    <row r="31" ht="20.1" customHeight="1" spans="1:3">
      <c r="A31" s="466" t="s">
        <v>709</v>
      </c>
      <c r="B31" s="464"/>
      <c r="C31" s="464"/>
    </row>
    <row r="32" ht="20.1" customHeight="1" spans="1:3">
      <c r="A32" s="466" t="s">
        <v>710</v>
      </c>
      <c r="B32" s="464"/>
      <c r="C32" s="464"/>
    </row>
    <row r="33" ht="20.1" customHeight="1" spans="1:3">
      <c r="A33" s="466" t="s">
        <v>711</v>
      </c>
      <c r="B33" s="464"/>
      <c r="C33" s="464"/>
    </row>
    <row r="34" ht="20.1" customHeight="1" spans="1:3">
      <c r="A34" s="466" t="s">
        <v>712</v>
      </c>
      <c r="B34" s="464"/>
      <c r="C34" s="464"/>
    </row>
    <row r="35" ht="20.1" customHeight="1" spans="1:3">
      <c r="A35" s="466" t="s">
        <v>713</v>
      </c>
      <c r="B35" s="464"/>
      <c r="C35" s="464"/>
    </row>
    <row r="36" ht="20.1" customHeight="1" spans="1:3">
      <c r="A36" s="466" t="s">
        <v>714</v>
      </c>
      <c r="B36" s="464"/>
      <c r="C36" s="464"/>
    </row>
    <row r="37" ht="20.1" customHeight="1" spans="1:3">
      <c r="A37" s="466" t="s">
        <v>715</v>
      </c>
      <c r="B37" s="464"/>
      <c r="C37" s="464"/>
    </row>
    <row r="38" ht="20.1" customHeight="1" spans="1:3">
      <c r="A38" s="466" t="s">
        <v>716</v>
      </c>
      <c r="B38" s="464"/>
      <c r="C38" s="464"/>
    </row>
    <row r="39" ht="20.1" customHeight="1" spans="1:3">
      <c r="A39" s="466" t="s">
        <v>717</v>
      </c>
      <c r="B39" s="464"/>
      <c r="C39" s="464"/>
    </row>
    <row r="40" ht="20.1" customHeight="1" spans="1:3">
      <c r="A40" s="466" t="s">
        <v>718</v>
      </c>
      <c r="B40" s="464"/>
      <c r="C40" s="464"/>
    </row>
    <row r="41" ht="20.1" customHeight="1" spans="1:3">
      <c r="A41" s="466" t="s">
        <v>719</v>
      </c>
      <c r="B41" s="464"/>
      <c r="C41" s="464"/>
    </row>
    <row r="42" ht="20.1" customHeight="1" spans="1:3">
      <c r="A42" s="466" t="s">
        <v>720</v>
      </c>
      <c r="B42" s="464"/>
      <c r="C42" s="464"/>
    </row>
    <row r="43" ht="20.1" customHeight="1" spans="1:3">
      <c r="A43" s="466" t="s">
        <v>721</v>
      </c>
      <c r="B43" s="464"/>
      <c r="C43" s="464"/>
    </row>
    <row r="44" ht="20.1" customHeight="1" spans="1:3">
      <c r="A44" s="466" t="s">
        <v>722</v>
      </c>
      <c r="B44" s="464"/>
      <c r="C44" s="464"/>
    </row>
    <row r="45" ht="20.1" customHeight="1" spans="1:3">
      <c r="A45" s="466" t="s">
        <v>723</v>
      </c>
      <c r="B45" s="464"/>
      <c r="C45" s="464"/>
    </row>
    <row r="46" ht="20.1" customHeight="1" spans="1:3">
      <c r="A46" s="466" t="s">
        <v>724</v>
      </c>
      <c r="B46" s="464"/>
      <c r="C46" s="464"/>
    </row>
    <row r="47" ht="20.1" customHeight="1" spans="1:3">
      <c r="A47" s="466" t="s">
        <v>725</v>
      </c>
      <c r="B47" s="464"/>
      <c r="C47" s="464"/>
    </row>
    <row r="48" ht="20.1" customHeight="1" spans="1:3">
      <c r="A48" s="466" t="s">
        <v>726</v>
      </c>
      <c r="B48" s="464"/>
      <c r="C48" s="464"/>
    </row>
    <row r="49" ht="20.1" customHeight="1" spans="1:3">
      <c r="A49" s="466" t="s">
        <v>727</v>
      </c>
      <c r="B49" s="464"/>
      <c r="C49" s="464"/>
    </row>
    <row r="50" ht="20.1" customHeight="1" spans="1:3">
      <c r="A50" s="466" t="s">
        <v>728</v>
      </c>
      <c r="B50" s="464"/>
      <c r="C50" s="464"/>
    </row>
    <row r="51" ht="20.1" customHeight="1" spans="1:3">
      <c r="A51" s="466" t="s">
        <v>729</v>
      </c>
      <c r="B51" s="464"/>
      <c r="C51" s="464"/>
    </row>
    <row r="52" ht="20.1" customHeight="1" spans="1:3">
      <c r="A52" s="466" t="s">
        <v>730</v>
      </c>
      <c r="B52" s="464"/>
      <c r="C52" s="464"/>
    </row>
    <row r="53" ht="20.1" customHeight="1" spans="1:3">
      <c r="A53" s="466" t="s">
        <v>731</v>
      </c>
      <c r="B53" s="464"/>
      <c r="C53" s="464"/>
    </row>
    <row r="54" ht="20.1" customHeight="1" spans="1:3">
      <c r="A54" s="466" t="s">
        <v>732</v>
      </c>
      <c r="B54" s="464"/>
      <c r="C54" s="464"/>
    </row>
    <row r="55" ht="20.1" customHeight="1" spans="1:3">
      <c r="A55" s="466" t="s">
        <v>733</v>
      </c>
      <c r="B55" s="464"/>
      <c r="C55" s="464"/>
    </row>
    <row r="56" ht="20.1" customHeight="1" spans="1:3">
      <c r="A56" s="466" t="s">
        <v>734</v>
      </c>
      <c r="B56" s="464"/>
      <c r="C56" s="464"/>
    </row>
    <row r="57" ht="49.5" customHeight="1" spans="1:3">
      <c r="A57" s="467" t="s">
        <v>735</v>
      </c>
      <c r="B57" s="467"/>
      <c r="C57" s="467"/>
    </row>
    <row r="58" ht="20.1" customHeight="1" spans="1:1">
      <c r="A58" s="454" t="s">
        <v>682</v>
      </c>
    </row>
    <row r="59" ht="20.1" customHeight="1" spans="1:1">
      <c r="A59" s="180"/>
    </row>
    <row r="60" ht="20.1" customHeight="1" spans="1:1">
      <c r="A60" s="180"/>
    </row>
    <row r="61" ht="20.1" customHeight="1" spans="1:1">
      <c r="A61" s="180"/>
    </row>
    <row r="62" ht="20.1" customHeight="1" spans="1:1">
      <c r="A62" s="180"/>
    </row>
    <row r="63" ht="20.1" customHeight="1" spans="1:1">
      <c r="A63" s="180"/>
    </row>
    <row r="64" ht="20.1" customHeight="1" spans="1:1">
      <c r="A64" s="180"/>
    </row>
    <row r="65" ht="20.1" customHeight="1" spans="1:1">
      <c r="A65" s="180"/>
    </row>
    <row r="66" ht="20.1" customHeight="1" spans="1:1">
      <c r="A66" s="180"/>
    </row>
    <row r="67" ht="20.1" customHeight="1" spans="1:1">
      <c r="A67" s="180"/>
    </row>
    <row r="68" ht="20.1" customHeight="1" spans="1:1">
      <c r="A68" s="180"/>
    </row>
    <row r="69" ht="20.1" customHeight="1" spans="1:1">
      <c r="A69" s="180"/>
    </row>
    <row r="70" ht="20.1" customHeight="1" spans="1:1">
      <c r="A70" s="180"/>
    </row>
    <row r="71" ht="20.1" customHeight="1" spans="1:1">
      <c r="A71" s="180"/>
    </row>
    <row r="72" ht="20.1" customHeight="1" spans="1:1">
      <c r="A72" s="180"/>
    </row>
    <row r="73" ht="20.1" customHeight="1" spans="1:1">
      <c r="A73" s="180"/>
    </row>
    <row r="74" ht="20.1" customHeight="1" spans="1:1">
      <c r="A74" s="180"/>
    </row>
    <row r="75" ht="20.1" customHeight="1" spans="1:1">
      <c r="A75" s="180"/>
    </row>
    <row r="76" ht="20.1" customHeight="1" spans="1:1">
      <c r="A76" s="180"/>
    </row>
    <row r="77" ht="20.1" customHeight="1" spans="1:1">
      <c r="A77" s="180"/>
    </row>
    <row r="78" ht="20.1" customHeight="1" spans="1:1">
      <c r="A78" s="180"/>
    </row>
    <row r="79" ht="20.1" customHeight="1" spans="1:1">
      <c r="A79" s="180"/>
    </row>
    <row r="80" spans="1:1">
      <c r="A80" s="180"/>
    </row>
    <row r="81" spans="1:1">
      <c r="A81" s="180"/>
    </row>
    <row r="82" spans="1:1">
      <c r="A82" s="180"/>
    </row>
    <row r="83" spans="1:1">
      <c r="A83" s="180"/>
    </row>
    <row r="84" spans="1:1">
      <c r="A84" s="180"/>
    </row>
    <row r="85" spans="1:1">
      <c r="A85" s="180"/>
    </row>
    <row r="86" spans="1:1">
      <c r="A86" s="180"/>
    </row>
    <row r="87" spans="1:1">
      <c r="A87" s="180"/>
    </row>
    <row r="88" spans="1:1">
      <c r="A88" s="180"/>
    </row>
    <row r="89" spans="1:1">
      <c r="A89" s="180"/>
    </row>
    <row r="90" spans="1:1">
      <c r="A90" s="180"/>
    </row>
    <row r="91" spans="1:1">
      <c r="A91" s="180"/>
    </row>
    <row r="92" spans="1:1">
      <c r="A92" s="180"/>
    </row>
    <row r="93" spans="1:1">
      <c r="A93" s="180"/>
    </row>
    <row r="94" spans="1:1">
      <c r="A94" s="180"/>
    </row>
    <row r="95" spans="1:1">
      <c r="A95" s="180"/>
    </row>
    <row r="96" spans="1:1">
      <c r="A96" s="180"/>
    </row>
    <row r="97" spans="1:1">
      <c r="A97" s="180"/>
    </row>
    <row r="98" spans="1:1">
      <c r="A98" s="180"/>
    </row>
    <row r="99" spans="1:1">
      <c r="A99" s="180"/>
    </row>
    <row r="100" spans="1:1">
      <c r="A100" s="180"/>
    </row>
    <row r="101" spans="1:1">
      <c r="A101" s="180"/>
    </row>
    <row r="102" spans="1:1">
      <c r="A102" s="180"/>
    </row>
    <row r="103" spans="1:1">
      <c r="A103" s="180"/>
    </row>
    <row r="104" spans="1:1">
      <c r="A104" s="180"/>
    </row>
    <row r="105" spans="1:1">
      <c r="A105" s="180"/>
    </row>
    <row r="106" spans="1:1">
      <c r="A106" s="180"/>
    </row>
    <row r="107" spans="1:1">
      <c r="A107" s="180"/>
    </row>
    <row r="108" spans="1:1">
      <c r="A108" s="180"/>
    </row>
    <row r="109" spans="1:1">
      <c r="A109" s="180"/>
    </row>
    <row r="110" spans="1:1">
      <c r="A110" s="180"/>
    </row>
    <row r="111" spans="1:1">
      <c r="A111" s="180"/>
    </row>
    <row r="112" spans="1:1">
      <c r="A112" s="180"/>
    </row>
    <row r="113" spans="1:1">
      <c r="A113" s="180"/>
    </row>
    <row r="114" spans="1:1">
      <c r="A114" s="180"/>
    </row>
    <row r="115" spans="1:1">
      <c r="A115" s="180"/>
    </row>
    <row r="116" spans="1:1">
      <c r="A116" s="180"/>
    </row>
    <row r="117" spans="1:1">
      <c r="A117" s="180"/>
    </row>
    <row r="118" spans="1:1">
      <c r="A118" s="180"/>
    </row>
    <row r="119" spans="1:1">
      <c r="A119" s="180"/>
    </row>
    <row r="120" spans="1:1">
      <c r="A120" s="180"/>
    </row>
    <row r="121" spans="1:1">
      <c r="A121" s="180"/>
    </row>
    <row r="122" spans="1:1">
      <c r="A122" s="180"/>
    </row>
    <row r="123" spans="1:1">
      <c r="A123" s="180"/>
    </row>
    <row r="124" spans="1:1">
      <c r="A124" s="180"/>
    </row>
    <row r="125" spans="1:1">
      <c r="A125" s="180"/>
    </row>
    <row r="126" spans="1:1">
      <c r="A126" s="180"/>
    </row>
    <row r="127" spans="1:1">
      <c r="A127" s="180"/>
    </row>
    <row r="128" spans="1:1">
      <c r="A128" s="180"/>
    </row>
    <row r="129" spans="1:1">
      <c r="A129" s="180"/>
    </row>
    <row r="130" spans="1:1">
      <c r="A130" s="180"/>
    </row>
    <row r="131" spans="1:1">
      <c r="A131" s="180"/>
    </row>
    <row r="132" spans="1:1">
      <c r="A132" s="180"/>
    </row>
    <row r="133" spans="1:1">
      <c r="A133" s="180"/>
    </row>
    <row r="134" spans="1:1">
      <c r="A134" s="180"/>
    </row>
    <row r="135" spans="1:1">
      <c r="A135" s="180"/>
    </row>
    <row r="136" spans="1:1">
      <c r="A136" s="180"/>
    </row>
    <row r="137" spans="1:1">
      <c r="A137" s="180"/>
    </row>
    <row r="138" spans="1:1">
      <c r="A138" s="180"/>
    </row>
    <row r="139" spans="1:1">
      <c r="A139" s="180"/>
    </row>
    <row r="140" spans="1:1">
      <c r="A140" s="180"/>
    </row>
    <row r="141" spans="1:1">
      <c r="A141" s="180"/>
    </row>
    <row r="142" spans="1:1">
      <c r="A142" s="180"/>
    </row>
    <row r="143" spans="1:1">
      <c r="A143" s="180"/>
    </row>
    <row r="144" spans="1:1">
      <c r="A144" s="180"/>
    </row>
    <row r="145" spans="1:1">
      <c r="A145" s="180"/>
    </row>
    <row r="146" spans="1:1">
      <c r="A146" s="180"/>
    </row>
    <row r="147" spans="1:1">
      <c r="A147" s="180"/>
    </row>
  </sheetData>
  <mergeCells count="4">
    <mergeCell ref="A1:C1"/>
    <mergeCell ref="A2:C2"/>
    <mergeCell ref="A3:C3"/>
    <mergeCell ref="A57:C5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O58"/>
  <sheetViews>
    <sheetView showZeros="0" topLeftCell="A7" workbookViewId="0">
      <selection activeCell="A20" sqref="$A20:$XFD20"/>
    </sheetView>
  </sheetViews>
  <sheetFormatPr defaultColWidth="9" defaultRowHeight="15.75"/>
  <cols>
    <col min="1" max="1" width="27.75" style="411" customWidth="1"/>
    <col min="2" max="2" width="12.875" style="412" customWidth="1"/>
    <col min="3" max="3" width="5.125" style="412" hidden="1" customWidth="1"/>
    <col min="4" max="4" width="11.875" style="412" customWidth="1"/>
    <col min="5" max="5" width="12.125" style="412" customWidth="1"/>
    <col min="6" max="6" width="9.875" style="412" hidden="1" customWidth="1"/>
    <col min="7" max="8" width="8.625" style="413" customWidth="1"/>
    <col min="9" max="9" width="23.875" style="414" customWidth="1"/>
    <col min="10" max="10" width="10.625" style="412" customWidth="1"/>
    <col min="11" max="11" width="4.25" style="412" hidden="1" customWidth="1"/>
    <col min="12" max="13" width="10.625" style="412" customWidth="1"/>
    <col min="14" max="15" width="8.625" style="413" customWidth="1"/>
    <col min="16" max="16384" width="9" style="415"/>
  </cols>
  <sheetData>
    <row r="1" ht="11.25" customHeight="1" spans="1:15">
      <c r="A1" s="50" t="s">
        <v>736</v>
      </c>
      <c r="B1" s="79"/>
      <c r="C1" s="79"/>
      <c r="D1" s="79"/>
      <c r="E1" s="79"/>
      <c r="F1" s="79"/>
      <c r="G1" s="50"/>
      <c r="H1" s="50"/>
      <c r="I1" s="50"/>
      <c r="J1" s="437"/>
      <c r="K1" s="437"/>
      <c r="L1" s="437"/>
      <c r="M1" s="437"/>
      <c r="N1" s="446"/>
      <c r="O1" s="446"/>
    </row>
    <row r="2" ht="21" customHeight="1" spans="1:15">
      <c r="A2" s="416" t="s">
        <v>737</v>
      </c>
      <c r="B2" s="83"/>
      <c r="C2" s="83"/>
      <c r="D2" s="83"/>
      <c r="E2" s="83"/>
      <c r="F2" s="83"/>
      <c r="G2" s="82"/>
      <c r="H2" s="82"/>
      <c r="I2" s="82"/>
      <c r="J2" s="83"/>
      <c r="K2" s="83"/>
      <c r="L2" s="83"/>
      <c r="M2" s="83"/>
      <c r="N2" s="82"/>
      <c r="O2" s="82"/>
    </row>
    <row r="3" ht="9" customHeight="1" spans="1:15">
      <c r="A3" s="417" t="s">
        <v>100</v>
      </c>
      <c r="B3" s="418"/>
      <c r="C3" s="418"/>
      <c r="D3" s="418"/>
      <c r="E3" s="418"/>
      <c r="F3" s="418"/>
      <c r="G3" s="417"/>
      <c r="H3" s="417"/>
      <c r="I3" s="417"/>
      <c r="J3" s="438"/>
      <c r="K3" s="438"/>
      <c r="L3" s="438"/>
      <c r="M3" s="438"/>
      <c r="N3" s="447"/>
      <c r="O3" s="448" t="s">
        <v>2</v>
      </c>
    </row>
    <row r="4" ht="45" customHeight="1" spans="1:15">
      <c r="A4" s="419" t="s">
        <v>618</v>
      </c>
      <c r="B4" s="282" t="s">
        <v>61</v>
      </c>
      <c r="C4" s="282" t="s">
        <v>62</v>
      </c>
      <c r="D4" s="282" t="s">
        <v>63</v>
      </c>
      <c r="E4" s="282" t="s">
        <v>4</v>
      </c>
      <c r="F4" s="282" t="s">
        <v>738</v>
      </c>
      <c r="G4" s="431" t="s">
        <v>65</v>
      </c>
      <c r="H4" s="431" t="s">
        <v>66</v>
      </c>
      <c r="I4" s="419" t="s">
        <v>147</v>
      </c>
      <c r="J4" s="282" t="s">
        <v>61</v>
      </c>
      <c r="K4" s="282" t="s">
        <v>62</v>
      </c>
      <c r="L4" s="282" t="s">
        <v>63</v>
      </c>
      <c r="M4" s="282" t="s">
        <v>4</v>
      </c>
      <c r="N4" s="431" t="s">
        <v>65</v>
      </c>
      <c r="O4" s="431" t="s">
        <v>66</v>
      </c>
    </row>
    <row r="5" ht="20.1" customHeight="1" spans="1:15">
      <c r="A5" s="419" t="s">
        <v>68</v>
      </c>
      <c r="B5" s="420">
        <f>B6+B20</f>
        <v>743.77</v>
      </c>
      <c r="C5" s="420"/>
      <c r="D5" s="420">
        <f>D6+D20</f>
        <v>889.67</v>
      </c>
      <c r="E5" s="420">
        <f>E6+E20</f>
        <v>889.67</v>
      </c>
      <c r="F5" s="420">
        <v>2784.53</v>
      </c>
      <c r="G5" s="432">
        <f>ROUND(E5/D5*100,1)</f>
        <v>100</v>
      </c>
      <c r="H5" s="433">
        <f>(E5-F5)/F5*100</f>
        <v>-68.0495451656114</v>
      </c>
      <c r="I5" s="419" t="s">
        <v>68</v>
      </c>
      <c r="J5" s="439">
        <f>J6+J20</f>
        <v>743.77</v>
      </c>
      <c r="K5" s="439">
        <f>K6+K20</f>
        <v>0</v>
      </c>
      <c r="L5" s="439">
        <f>L6+L20</f>
        <v>889.67</v>
      </c>
      <c r="M5" s="439">
        <f>M6+M20</f>
        <v>889.67</v>
      </c>
      <c r="N5" s="449">
        <f t="shared" ref="N5:N15" si="0">ROUND(M5/L5*100,1)</f>
        <v>100</v>
      </c>
      <c r="O5" s="450">
        <v>-68</v>
      </c>
    </row>
    <row r="6" ht="20.1" customHeight="1" spans="1:15">
      <c r="A6" s="421" t="s">
        <v>69</v>
      </c>
      <c r="B6" s="420">
        <f>SUM(B7:B19)</f>
        <v>0</v>
      </c>
      <c r="C6" s="420"/>
      <c r="D6" s="420">
        <f>SUM(D7:D19)</f>
        <v>0</v>
      </c>
      <c r="E6" s="420">
        <f t="shared" ref="E6" si="1">SUM(E7:E19)</f>
        <v>0</v>
      </c>
      <c r="F6" s="420"/>
      <c r="G6" s="432"/>
      <c r="H6" s="433"/>
      <c r="I6" s="421" t="s">
        <v>70</v>
      </c>
      <c r="J6" s="439">
        <f>SUM(J7:J19)</f>
        <v>743.77</v>
      </c>
      <c r="K6" s="439"/>
      <c r="L6" s="439">
        <f>SUM(L7:L19)</f>
        <v>889.67</v>
      </c>
      <c r="M6" s="439">
        <f>SUM(M7:M19)</f>
        <v>657.74</v>
      </c>
      <c r="N6" s="449">
        <f t="shared" si="0"/>
        <v>73.9</v>
      </c>
      <c r="O6" s="449">
        <v>-76.38</v>
      </c>
    </row>
    <row r="7" ht="20.1" customHeight="1" spans="1:15">
      <c r="A7" s="422" t="s">
        <v>739</v>
      </c>
      <c r="B7" s="423"/>
      <c r="C7" s="423"/>
      <c r="D7" s="423">
        <f>SUM(B7:C7)</f>
        <v>0</v>
      </c>
      <c r="E7" s="423"/>
      <c r="F7" s="423"/>
      <c r="G7" s="432"/>
      <c r="H7" s="433"/>
      <c r="I7" s="193" t="s">
        <v>740</v>
      </c>
      <c r="J7" s="296"/>
      <c r="K7" s="296"/>
      <c r="L7" s="296"/>
      <c r="M7" s="296"/>
      <c r="N7" s="449"/>
      <c r="O7" s="451"/>
    </row>
    <row r="8" ht="20.1" customHeight="1" spans="1:15">
      <c r="A8" s="193" t="s">
        <v>741</v>
      </c>
      <c r="B8" s="423"/>
      <c r="C8" s="423"/>
      <c r="D8" s="423">
        <f t="shared" ref="D8:D10" si="2">SUM(B8:C8)</f>
        <v>0</v>
      </c>
      <c r="E8" s="423"/>
      <c r="F8" s="423"/>
      <c r="G8" s="432"/>
      <c r="H8" s="433"/>
      <c r="I8" s="193" t="s">
        <v>742</v>
      </c>
      <c r="J8" s="296"/>
      <c r="K8" s="296"/>
      <c r="L8" s="296"/>
      <c r="M8" s="296"/>
      <c r="N8" s="449"/>
      <c r="O8" s="451"/>
    </row>
    <row r="9" ht="20.1" customHeight="1" spans="1:15">
      <c r="A9" s="193" t="s">
        <v>743</v>
      </c>
      <c r="B9" s="423"/>
      <c r="C9" s="423"/>
      <c r="D9" s="423">
        <f t="shared" si="2"/>
        <v>0</v>
      </c>
      <c r="E9" s="423"/>
      <c r="F9" s="423"/>
      <c r="G9" s="432"/>
      <c r="H9" s="433"/>
      <c r="I9" s="193" t="s">
        <v>744</v>
      </c>
      <c r="J9" s="296">
        <v>737.47</v>
      </c>
      <c r="K9" s="296"/>
      <c r="L9" s="296">
        <v>844.83</v>
      </c>
      <c r="M9" s="296">
        <v>619.2</v>
      </c>
      <c r="N9" s="449">
        <f t="shared" si="0"/>
        <v>73.3</v>
      </c>
      <c r="O9" s="449">
        <v>-77.76</v>
      </c>
    </row>
    <row r="10" ht="20.1" customHeight="1" spans="1:15">
      <c r="A10" s="193" t="s">
        <v>745</v>
      </c>
      <c r="B10" s="423"/>
      <c r="C10" s="423"/>
      <c r="D10" s="423">
        <f t="shared" si="2"/>
        <v>0</v>
      </c>
      <c r="E10" s="423"/>
      <c r="F10" s="423"/>
      <c r="G10" s="432"/>
      <c r="H10" s="433"/>
      <c r="I10" s="193" t="s">
        <v>746</v>
      </c>
      <c r="J10" s="296"/>
      <c r="K10" s="296"/>
      <c r="L10" s="296"/>
      <c r="M10" s="296"/>
      <c r="N10" s="449"/>
      <c r="O10" s="451"/>
    </row>
    <row r="11" ht="20.1" customHeight="1" spans="1:15">
      <c r="A11" s="193" t="s">
        <v>747</v>
      </c>
      <c r="B11" s="424"/>
      <c r="C11" s="423"/>
      <c r="D11" s="423"/>
      <c r="E11" s="423"/>
      <c r="F11" s="423"/>
      <c r="G11" s="432"/>
      <c r="H11" s="433"/>
      <c r="I11" s="193" t="s">
        <v>748</v>
      </c>
      <c r="J11" s="424"/>
      <c r="K11" s="296"/>
      <c r="L11" s="296"/>
      <c r="M11" s="296"/>
      <c r="N11" s="449"/>
      <c r="O11" s="451"/>
    </row>
    <row r="12" ht="20.1" customHeight="1" spans="1:15">
      <c r="A12" s="193" t="s">
        <v>749</v>
      </c>
      <c r="B12" s="424"/>
      <c r="C12" s="423"/>
      <c r="D12" s="423"/>
      <c r="E12" s="423"/>
      <c r="F12" s="423"/>
      <c r="G12" s="432"/>
      <c r="H12" s="433"/>
      <c r="I12" s="193" t="s">
        <v>750</v>
      </c>
      <c r="J12" s="424">
        <v>6.3</v>
      </c>
      <c r="K12" s="296"/>
      <c r="L12" s="296">
        <v>6.3</v>
      </c>
      <c r="M12" s="296"/>
      <c r="N12" s="449"/>
      <c r="O12" s="451"/>
    </row>
    <row r="13" ht="20.1" customHeight="1" spans="1:15">
      <c r="A13" s="193" t="s">
        <v>751</v>
      </c>
      <c r="B13" s="424"/>
      <c r="C13" s="423"/>
      <c r="D13" s="423"/>
      <c r="E13" s="423"/>
      <c r="F13" s="423"/>
      <c r="G13" s="432"/>
      <c r="H13" s="433"/>
      <c r="I13" s="193" t="s">
        <v>752</v>
      </c>
      <c r="J13" s="424"/>
      <c r="K13" s="296"/>
      <c r="L13" s="296"/>
      <c r="M13" s="296"/>
      <c r="N13" s="449"/>
      <c r="O13" s="451"/>
    </row>
    <row r="14" ht="20.1" customHeight="1" spans="1:15">
      <c r="A14" s="193" t="s">
        <v>753</v>
      </c>
      <c r="B14" s="424"/>
      <c r="C14" s="423"/>
      <c r="D14" s="423"/>
      <c r="E14" s="423"/>
      <c r="F14" s="423"/>
      <c r="G14" s="432">
        <v>0</v>
      </c>
      <c r="H14" s="433"/>
      <c r="I14" s="193" t="s">
        <v>754</v>
      </c>
      <c r="J14" s="424"/>
      <c r="K14" s="296"/>
      <c r="L14" s="296"/>
      <c r="M14" s="296"/>
      <c r="N14" s="449">
        <v>0</v>
      </c>
      <c r="O14" s="451"/>
    </row>
    <row r="15" ht="20.1" customHeight="1" spans="1:15">
      <c r="A15" s="193" t="s">
        <v>755</v>
      </c>
      <c r="B15" s="424"/>
      <c r="C15" s="423"/>
      <c r="D15" s="423"/>
      <c r="E15" s="423"/>
      <c r="F15" s="423"/>
      <c r="G15" s="432">
        <v>0</v>
      </c>
      <c r="H15" s="433"/>
      <c r="I15" s="193" t="s">
        <v>756</v>
      </c>
      <c r="J15" s="424"/>
      <c r="K15" s="296"/>
      <c r="L15" s="296">
        <v>38.54</v>
      </c>
      <c r="M15" s="296">
        <v>38.54</v>
      </c>
      <c r="N15" s="449">
        <f t="shared" si="0"/>
        <v>100</v>
      </c>
      <c r="O15" s="451"/>
    </row>
    <row r="16" ht="20.1" hidden="1" customHeight="1" spans="1:15">
      <c r="A16" s="193" t="s">
        <v>757</v>
      </c>
      <c r="B16" s="424"/>
      <c r="C16" s="423"/>
      <c r="D16" s="423"/>
      <c r="E16" s="423"/>
      <c r="F16" s="423"/>
      <c r="G16" s="432">
        <v>0</v>
      </c>
      <c r="H16" s="433" t="e">
        <f t="shared" ref="H16:H26" si="3">(E16-F16)/F16*100</f>
        <v>#DIV/0!</v>
      </c>
      <c r="I16" s="193"/>
      <c r="J16" s="424"/>
      <c r="K16" s="296"/>
      <c r="L16" s="296">
        <f t="shared" ref="L16:L19" si="4">SUM(J16:K16)</f>
        <v>0</v>
      </c>
      <c r="M16" s="296"/>
      <c r="N16" s="449">
        <v>0</v>
      </c>
      <c r="O16" s="451"/>
    </row>
    <row r="17" ht="20.1" hidden="1" customHeight="1" spans="1:15">
      <c r="A17" s="352" t="s">
        <v>758</v>
      </c>
      <c r="B17" s="424"/>
      <c r="C17" s="423"/>
      <c r="D17" s="423"/>
      <c r="E17" s="423"/>
      <c r="F17" s="423"/>
      <c r="G17" s="432"/>
      <c r="H17" s="433" t="e">
        <f t="shared" si="3"/>
        <v>#DIV/0!</v>
      </c>
      <c r="I17" s="193"/>
      <c r="J17" s="424"/>
      <c r="K17" s="296"/>
      <c r="L17" s="296">
        <f t="shared" si="4"/>
        <v>0</v>
      </c>
      <c r="M17" s="296"/>
      <c r="N17" s="449">
        <v>0</v>
      </c>
      <c r="O17" s="451"/>
    </row>
    <row r="18" ht="20.1" hidden="1" customHeight="1" spans="1:15">
      <c r="A18" s="352" t="s">
        <v>759</v>
      </c>
      <c r="B18" s="424"/>
      <c r="C18" s="423"/>
      <c r="D18" s="423"/>
      <c r="E18" s="423"/>
      <c r="F18" s="423"/>
      <c r="G18" s="432"/>
      <c r="H18" s="433" t="e">
        <f t="shared" si="3"/>
        <v>#DIV/0!</v>
      </c>
      <c r="I18" s="193"/>
      <c r="J18" s="424"/>
      <c r="K18" s="296"/>
      <c r="L18" s="296">
        <f t="shared" si="4"/>
        <v>0</v>
      </c>
      <c r="M18" s="296"/>
      <c r="N18" s="449">
        <v>0</v>
      </c>
      <c r="O18" s="451"/>
    </row>
    <row r="19" ht="20.1" hidden="1" customHeight="1" spans="1:15">
      <c r="A19" s="352" t="s">
        <v>760</v>
      </c>
      <c r="B19" s="425"/>
      <c r="C19" s="425"/>
      <c r="D19" s="423"/>
      <c r="E19" s="425"/>
      <c r="F19" s="425"/>
      <c r="G19" s="432"/>
      <c r="H19" s="433" t="e">
        <f t="shared" si="3"/>
        <v>#DIV/0!</v>
      </c>
      <c r="I19" s="193"/>
      <c r="J19" s="440"/>
      <c r="K19" s="440"/>
      <c r="L19" s="296">
        <f t="shared" si="4"/>
        <v>0</v>
      </c>
      <c r="M19" s="440"/>
      <c r="N19" s="449">
        <v>0</v>
      </c>
      <c r="O19" s="451"/>
    </row>
    <row r="20" ht="20.1" customHeight="1" spans="1:15">
      <c r="A20" s="421" t="s">
        <v>119</v>
      </c>
      <c r="B20" s="420">
        <f>B21+B22+B23+B24+B27</f>
        <v>743.77</v>
      </c>
      <c r="C20" s="420"/>
      <c r="D20" s="420">
        <f t="shared" ref="D20:E20" si="5">D21+D22+D23+D24+D27</f>
        <v>889.67</v>
      </c>
      <c r="E20" s="420">
        <f t="shared" si="5"/>
        <v>889.67</v>
      </c>
      <c r="F20" s="420">
        <f>F21+F27</f>
        <v>3528.3</v>
      </c>
      <c r="G20" s="432">
        <f>ROUND(E20/D20*100,1)</f>
        <v>100</v>
      </c>
      <c r="H20" s="433">
        <f t="shared" si="3"/>
        <v>-74.7847405265992</v>
      </c>
      <c r="I20" s="421" t="s">
        <v>120</v>
      </c>
      <c r="J20" s="439"/>
      <c r="K20" s="439"/>
      <c r="L20" s="439">
        <f>L21+L22+L23+L26+L24+L29</f>
        <v>0</v>
      </c>
      <c r="M20" s="439">
        <f>M21+M29</f>
        <v>231.93</v>
      </c>
      <c r="N20" s="449"/>
      <c r="O20" s="451" t="s">
        <v>761</v>
      </c>
    </row>
    <row r="21" ht="20.1" customHeight="1" spans="1:15">
      <c r="A21" s="352" t="s">
        <v>121</v>
      </c>
      <c r="B21" s="238"/>
      <c r="C21" s="426"/>
      <c r="D21" s="423">
        <v>145.9</v>
      </c>
      <c r="E21" s="426">
        <v>145.9</v>
      </c>
      <c r="F21" s="434">
        <v>3479.23</v>
      </c>
      <c r="G21" s="432">
        <v>100</v>
      </c>
      <c r="H21" s="433">
        <f t="shared" si="3"/>
        <v>-95.8065434018447</v>
      </c>
      <c r="I21" s="94" t="s">
        <v>762</v>
      </c>
      <c r="J21" s="441"/>
      <c r="K21" s="442"/>
      <c r="L21" s="296"/>
      <c r="M21" s="442"/>
      <c r="N21" s="449"/>
      <c r="O21" s="452"/>
    </row>
    <row r="22" ht="20.1" hidden="1" customHeight="1" spans="1:15">
      <c r="A22" s="352" t="s">
        <v>123</v>
      </c>
      <c r="B22" s="426"/>
      <c r="C22" s="426"/>
      <c r="D22" s="423"/>
      <c r="E22" s="426"/>
      <c r="F22" s="426"/>
      <c r="G22" s="432"/>
      <c r="H22" s="433" t="e">
        <f t="shared" si="3"/>
        <v>#DIV/0!</v>
      </c>
      <c r="I22" s="352" t="s">
        <v>763</v>
      </c>
      <c r="J22" s="442"/>
      <c r="K22" s="442"/>
      <c r="L22" s="296"/>
      <c r="M22" s="442"/>
      <c r="N22" s="449"/>
      <c r="O22" s="452"/>
    </row>
    <row r="23" ht="20.1" hidden="1" customHeight="1" spans="1:15">
      <c r="A23" s="352" t="s">
        <v>764</v>
      </c>
      <c r="B23" s="427"/>
      <c r="C23" s="426"/>
      <c r="D23" s="426"/>
      <c r="E23" s="426"/>
      <c r="F23" s="426"/>
      <c r="G23" s="432"/>
      <c r="H23" s="433" t="e">
        <f t="shared" si="3"/>
        <v>#DIV/0!</v>
      </c>
      <c r="I23" s="352" t="s">
        <v>765</v>
      </c>
      <c r="J23" s="442"/>
      <c r="K23" s="442"/>
      <c r="L23" s="296"/>
      <c r="M23" s="442"/>
      <c r="N23" s="449"/>
      <c r="O23" s="452"/>
    </row>
    <row r="24" ht="20.1" hidden="1" customHeight="1" spans="1:15">
      <c r="A24" s="170" t="s">
        <v>766</v>
      </c>
      <c r="B24" s="426"/>
      <c r="C24" s="426"/>
      <c r="D24" s="423"/>
      <c r="E24" s="426"/>
      <c r="F24" s="426"/>
      <c r="G24" s="432"/>
      <c r="H24" s="433" t="e">
        <f t="shared" si="3"/>
        <v>#DIV/0!</v>
      </c>
      <c r="I24" s="443" t="s">
        <v>767</v>
      </c>
      <c r="J24" s="442"/>
      <c r="K24" s="442"/>
      <c r="L24" s="296"/>
      <c r="M24" s="442"/>
      <c r="N24" s="449"/>
      <c r="O24" s="452"/>
    </row>
    <row r="25" ht="20.1" hidden="1" customHeight="1" spans="1:15">
      <c r="A25" s="170" t="s">
        <v>131</v>
      </c>
      <c r="B25" s="426"/>
      <c r="C25" s="426"/>
      <c r="D25" s="423"/>
      <c r="E25" s="426"/>
      <c r="F25" s="426"/>
      <c r="G25" s="432"/>
      <c r="H25" s="433" t="e">
        <f t="shared" si="3"/>
        <v>#DIV/0!</v>
      </c>
      <c r="I25" s="443" t="s">
        <v>768</v>
      </c>
      <c r="J25" s="442"/>
      <c r="K25" s="442"/>
      <c r="L25" s="296"/>
      <c r="M25" s="442"/>
      <c r="N25" s="449"/>
      <c r="O25" s="453"/>
    </row>
    <row r="26" ht="20.1" hidden="1" customHeight="1" spans="1:15">
      <c r="A26" s="170" t="s">
        <v>133</v>
      </c>
      <c r="B26" s="238"/>
      <c r="C26" s="426"/>
      <c r="D26" s="423"/>
      <c r="E26" s="426"/>
      <c r="F26" s="426"/>
      <c r="G26" s="432"/>
      <c r="H26" s="433" t="e">
        <f t="shared" si="3"/>
        <v>#DIV/0!</v>
      </c>
      <c r="I26" s="443" t="s">
        <v>134</v>
      </c>
      <c r="J26" s="441"/>
      <c r="K26" s="442"/>
      <c r="L26" s="296">
        <f t="shared" ref="L26:L29" si="6">SUM(J26:K26)</f>
        <v>0</v>
      </c>
      <c r="M26" s="442"/>
      <c r="N26" s="449">
        <v>0</v>
      </c>
      <c r="O26" s="453"/>
    </row>
    <row r="27" ht="20.1" customHeight="1" spans="1:15">
      <c r="A27" s="352" t="s">
        <v>769</v>
      </c>
      <c r="B27" s="426">
        <v>743.77</v>
      </c>
      <c r="C27" s="426"/>
      <c r="D27" s="423">
        <v>743.77</v>
      </c>
      <c r="E27" s="435">
        <v>743.77</v>
      </c>
      <c r="F27" s="434">
        <v>49.07</v>
      </c>
      <c r="G27" s="432">
        <f>ROUND(E27/D27*100,1)</f>
        <v>100</v>
      </c>
      <c r="H27" s="433"/>
      <c r="I27" s="444" t="s">
        <v>770</v>
      </c>
      <c r="J27" s="442"/>
      <c r="K27" s="442"/>
      <c r="L27" s="296">
        <f t="shared" si="6"/>
        <v>0</v>
      </c>
      <c r="M27" s="442"/>
      <c r="N27" s="449">
        <v>0</v>
      </c>
      <c r="O27" s="453"/>
    </row>
    <row r="28" ht="27.75" hidden="1" customHeight="1" spans="1:15">
      <c r="A28" s="428"/>
      <c r="B28" s="427"/>
      <c r="C28" s="427"/>
      <c r="D28" s="427"/>
      <c r="E28" s="427"/>
      <c r="F28" s="427"/>
      <c r="G28" s="432">
        <v>0</v>
      </c>
      <c r="H28" s="436"/>
      <c r="I28" s="444" t="s">
        <v>138</v>
      </c>
      <c r="J28" s="442"/>
      <c r="K28" s="442"/>
      <c r="L28" s="296">
        <f t="shared" si="6"/>
        <v>0</v>
      </c>
      <c r="M28" s="442"/>
      <c r="N28" s="449">
        <v>0</v>
      </c>
      <c r="O28" s="453"/>
    </row>
    <row r="29" ht="20.1" customHeight="1" spans="1:15">
      <c r="A29" s="428"/>
      <c r="B29" s="427"/>
      <c r="C29" s="427"/>
      <c r="D29" s="427"/>
      <c r="E29" s="427"/>
      <c r="F29" s="427"/>
      <c r="G29" s="432">
        <v>0</v>
      </c>
      <c r="H29" s="436"/>
      <c r="I29" s="352" t="s">
        <v>771</v>
      </c>
      <c r="J29" s="445"/>
      <c r="K29" s="445"/>
      <c r="L29" s="296">
        <f t="shared" si="6"/>
        <v>0</v>
      </c>
      <c r="M29" s="442">
        <v>231.93</v>
      </c>
      <c r="N29" s="449">
        <v>0</v>
      </c>
      <c r="O29" s="452">
        <v>-68.82</v>
      </c>
    </row>
    <row r="30" ht="37.5" customHeight="1" spans="1:15">
      <c r="A30" s="429" t="s">
        <v>772</v>
      </c>
      <c r="B30" s="430"/>
      <c r="C30" s="430"/>
      <c r="D30" s="430"/>
      <c r="E30" s="430"/>
      <c r="F30" s="430"/>
      <c r="G30" s="429"/>
      <c r="H30" s="429"/>
      <c r="I30" s="429"/>
      <c r="J30" s="430"/>
      <c r="K30" s="430"/>
      <c r="L30" s="430"/>
      <c r="M30" s="430"/>
      <c r="N30" s="429"/>
      <c r="O30" s="429"/>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411" customFormat="1" ht="20.1" customHeight="1" spans="2:15">
      <c r="B52" s="412"/>
      <c r="C52" s="412"/>
      <c r="D52" s="412"/>
      <c r="E52" s="412"/>
      <c r="F52" s="412"/>
      <c r="G52" s="413"/>
      <c r="H52" s="413"/>
      <c r="I52" s="414"/>
      <c r="J52" s="412"/>
      <c r="K52" s="412"/>
      <c r="L52" s="412"/>
      <c r="M52" s="412"/>
      <c r="N52" s="413"/>
      <c r="O52" s="413"/>
    </row>
    <row r="53" s="411" customFormat="1" ht="20.1" customHeight="1" spans="2:15">
      <c r="B53" s="412"/>
      <c r="C53" s="412"/>
      <c r="D53" s="412"/>
      <c r="E53" s="412"/>
      <c r="F53" s="412"/>
      <c r="G53" s="413"/>
      <c r="H53" s="413"/>
      <c r="I53" s="414"/>
      <c r="J53" s="412"/>
      <c r="K53" s="412"/>
      <c r="L53" s="412"/>
      <c r="M53" s="412"/>
      <c r="N53" s="413"/>
      <c r="O53" s="413"/>
    </row>
    <row r="54" s="411" customFormat="1" ht="20.1" customHeight="1" spans="2:15">
      <c r="B54" s="412"/>
      <c r="C54" s="412"/>
      <c r="D54" s="412"/>
      <c r="E54" s="412"/>
      <c r="F54" s="412"/>
      <c r="G54" s="413"/>
      <c r="H54" s="413"/>
      <c r="I54" s="414"/>
      <c r="J54" s="412"/>
      <c r="K54" s="412"/>
      <c r="L54" s="412"/>
      <c r="M54" s="412"/>
      <c r="N54" s="413"/>
      <c r="O54" s="413"/>
    </row>
    <row r="55" s="411" customFormat="1" ht="20.1" customHeight="1" spans="2:15">
      <c r="B55" s="412"/>
      <c r="C55" s="412"/>
      <c r="D55" s="412"/>
      <c r="E55" s="412"/>
      <c r="F55" s="412"/>
      <c r="G55" s="413"/>
      <c r="H55" s="413"/>
      <c r="I55" s="414"/>
      <c r="J55" s="412"/>
      <c r="K55" s="412"/>
      <c r="L55" s="412"/>
      <c r="M55" s="412"/>
      <c r="N55" s="413"/>
      <c r="O55" s="413"/>
    </row>
    <row r="56" s="411" customFormat="1" ht="20.1" customHeight="1" spans="2:15">
      <c r="B56" s="412"/>
      <c r="C56" s="412"/>
      <c r="D56" s="412"/>
      <c r="E56" s="412"/>
      <c r="F56" s="412"/>
      <c r="G56" s="413"/>
      <c r="H56" s="413"/>
      <c r="I56" s="414"/>
      <c r="J56" s="412"/>
      <c r="K56" s="412"/>
      <c r="L56" s="412"/>
      <c r="M56" s="412"/>
      <c r="N56" s="413"/>
      <c r="O56" s="413"/>
    </row>
    <row r="57" s="411" customFormat="1" ht="20.1" customHeight="1" spans="2:15">
      <c r="B57" s="412"/>
      <c r="C57" s="412"/>
      <c r="D57" s="412"/>
      <c r="E57" s="412"/>
      <c r="F57" s="412"/>
      <c r="G57" s="413"/>
      <c r="H57" s="413"/>
      <c r="I57" s="414"/>
      <c r="J57" s="412"/>
      <c r="K57" s="412"/>
      <c r="L57" s="412"/>
      <c r="M57" s="412"/>
      <c r="N57" s="413"/>
      <c r="O57" s="413"/>
    </row>
    <row r="58" s="411" customFormat="1" ht="20.1" customHeight="1" spans="2:15">
      <c r="B58" s="412"/>
      <c r="C58" s="412"/>
      <c r="D58" s="412"/>
      <c r="E58" s="412"/>
      <c r="F58" s="412"/>
      <c r="G58" s="413"/>
      <c r="H58" s="413"/>
      <c r="I58" s="414"/>
      <c r="J58" s="412"/>
      <c r="K58" s="412"/>
      <c r="L58" s="412"/>
      <c r="M58" s="412"/>
      <c r="N58" s="413"/>
      <c r="O58" s="413"/>
    </row>
  </sheetData>
  <mergeCells count="4">
    <mergeCell ref="A1:I1"/>
    <mergeCell ref="A2:O2"/>
    <mergeCell ref="A3:I3"/>
    <mergeCell ref="A30:O30"/>
  </mergeCells>
  <printOptions horizontalCentered="1"/>
  <pageMargins left="0.15748031496063" right="0.15748031496063" top="0.511811023622047" bottom="0.31496062992126" header="0.31496062992126" footer="0.31496062992126"/>
  <pageSetup paperSize="9" scale="76"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 </cp:lastModifiedBy>
  <dcterms:created xsi:type="dcterms:W3CDTF">2006-09-13T19:21:00Z</dcterms:created>
  <cp:lastPrinted>2021-03-25T14:51:00Z</cp:lastPrinted>
  <dcterms:modified xsi:type="dcterms:W3CDTF">2025-03-17T16:10:39Z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2052-11.8.2.1126</vt:lpwstr>
  </property>
  <property fmtid="{D5CDD505-2E9C-101B-9397-08002B2CF9AE}" pid="3" name="ICV">
    <vt:lpwstr>B0CBE6ADB62AF4CEFFD8D767117BA736</vt:lpwstr>
  </property>
</Properties>
</file>