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586"/>
  </bookViews>
  <sheets>
    <sheet name="1.1" sheetId="1" r:id="rId1"/>
    <sheet name="附件2 (2)" sheetId="20" r:id="rId2"/>
    <sheet name="附件3 (2)" sheetId="21" r:id="rId3"/>
  </sheets>
  <calcPr calcId="144525"/>
</workbook>
</file>

<file path=xl/sharedStrings.xml><?xml version="1.0" encoding="utf-8"?>
<sst xmlns="http://schemas.openxmlformats.org/spreadsheetml/2006/main" count="216" uniqueCount="98">
  <si>
    <t>附件1：</t>
  </si>
  <si>
    <t>永川区宝峰镇2021年“四好农村路”（通组公路）改建工程项目明细表</t>
  </si>
  <si>
    <t>第1页共1页</t>
  </si>
  <si>
    <t>序
号</t>
  </si>
  <si>
    <t>行政村
名称</t>
  </si>
  <si>
    <t>村民小组名称</t>
  </si>
  <si>
    <t>路线
编码</t>
  </si>
  <si>
    <t>起点
名称</t>
  </si>
  <si>
    <t>止点
名称</t>
  </si>
  <si>
    <t>建设里程
（公里）</t>
  </si>
  <si>
    <t>路基宽度（米）</t>
  </si>
  <si>
    <t>路肩形式</t>
  </si>
  <si>
    <t>备注</t>
  </si>
  <si>
    <t>泸永桥村</t>
  </si>
  <si>
    <t>天星沟</t>
  </si>
  <si>
    <t>CZ169主线</t>
  </si>
  <si>
    <t>谭永华院子</t>
  </si>
  <si>
    <t>全部为培土路肩</t>
  </si>
  <si>
    <t>支线1</t>
  </si>
  <si>
    <t>支线2</t>
  </si>
  <si>
    <t>支线3</t>
  </si>
  <si>
    <t>支线4</t>
  </si>
  <si>
    <t>杨大口村</t>
  </si>
  <si>
    <t>杨大口村民小组</t>
  </si>
  <si>
    <t>CZ170主线</t>
  </si>
  <si>
    <t>杨斑路</t>
  </si>
  <si>
    <t>谢应国院子</t>
  </si>
  <si>
    <t>小计</t>
  </si>
  <si>
    <t>堰水沟</t>
  </si>
  <si>
    <t>CZ177主线</t>
  </si>
  <si>
    <t>煤矿</t>
  </si>
  <si>
    <t>硬化土路肩</t>
  </si>
  <si>
    <t>附件2</t>
  </si>
  <si>
    <t>施工图预算限价表</t>
  </si>
  <si>
    <t>合同段:永川区宝峰镇泸永桥村2021年“四好农村路”（通组公路）改建工程（一标段）全长0.84km</t>
  </si>
  <si>
    <t>货币单位: 人民币 元</t>
  </si>
  <si>
    <t>子  目  名  称</t>
  </si>
  <si>
    <t>单位</t>
  </si>
  <si>
    <t>数量</t>
  </si>
  <si>
    <t>单价</t>
  </si>
  <si>
    <t>合价</t>
  </si>
  <si>
    <t>101-1</t>
  </si>
  <si>
    <t>保险费</t>
  </si>
  <si>
    <t>-a</t>
  </si>
  <si>
    <t>按合同条款规定,提供建筑工程一切险</t>
  </si>
  <si>
    <t>总额</t>
  </si>
  <si>
    <t>1.000</t>
  </si>
  <si>
    <t>-b</t>
  </si>
  <si>
    <t>按合同条款规定,提供第三方责任险</t>
  </si>
  <si>
    <t>102-2</t>
  </si>
  <si>
    <t>安全生产费</t>
  </si>
  <si>
    <t>203-1</t>
  </si>
  <si>
    <t>路基挖方</t>
  </si>
  <si>
    <t>挖土石方</t>
  </si>
  <si>
    <t>m3</t>
  </si>
  <si>
    <t>204-1</t>
  </si>
  <si>
    <t>填方</t>
  </si>
  <si>
    <t>土石方回填</t>
  </si>
  <si>
    <t>207-1</t>
  </si>
  <si>
    <t>边沟</t>
  </si>
  <si>
    <t>-c</t>
  </si>
  <si>
    <r>
      <rPr>
        <sz val="9"/>
        <color indexed="8"/>
        <rFont val="宋体"/>
        <charset val="134"/>
        <scheme val="minor"/>
      </rPr>
      <t>C15</t>
    </r>
    <r>
      <rPr>
        <sz val="10"/>
        <color indexed="8"/>
        <rFont val="宋体"/>
        <charset val="134"/>
        <scheme val="minor"/>
      </rPr>
      <t>混凝土边沟</t>
    </r>
  </si>
  <si>
    <t>∅30cm暗排水管</t>
  </si>
  <si>
    <t>m</t>
  </si>
  <si>
    <t>306-3</t>
  </si>
  <si>
    <t>碎石找平层</t>
  </si>
  <si>
    <t>厚5cm</t>
  </si>
  <si>
    <t>m²</t>
  </si>
  <si>
    <t>312-1</t>
  </si>
  <si>
    <t>水泥混凝土面板</t>
  </si>
  <si>
    <t>20cmC25水泥混凝土面层</t>
  </si>
  <si>
    <t>m2</t>
  </si>
  <si>
    <t>20cmC30水泥混凝土面层（含刻槽）</t>
  </si>
  <si>
    <t>419-1</t>
  </si>
  <si>
    <t>单孔钢筋混凝土圆管涵</t>
  </si>
  <si>
    <t/>
  </si>
  <si>
    <t>内径0.5m</t>
  </si>
  <si>
    <t>602-2</t>
  </si>
  <si>
    <t xml:space="preserve">波形梁钢护栏 </t>
  </si>
  <si>
    <t>Gr-C-4E</t>
  </si>
  <si>
    <t>示警桩</t>
  </si>
  <si>
    <t>根</t>
  </si>
  <si>
    <t>604-1</t>
  </si>
  <si>
    <t>单柱式交通标志</t>
  </si>
  <si>
    <t>三角形标志（A=70cm）</t>
  </si>
  <si>
    <t>个</t>
  </si>
  <si>
    <t>圆形标志（D=60cm）</t>
  </si>
  <si>
    <t>605</t>
  </si>
  <si>
    <t>道路交通标线</t>
  </si>
  <si>
    <t>振荡式减速标线</t>
  </si>
  <si>
    <r>
      <rPr>
        <sz val="9"/>
        <color rgb="FF000000"/>
        <rFont val="宋体"/>
        <charset val="134"/>
        <scheme val="minor"/>
      </rPr>
      <t>m</t>
    </r>
    <r>
      <rPr>
        <vertAlign val="superscript"/>
        <sz val="9"/>
        <color indexed="8"/>
        <rFont val="宋体"/>
        <charset val="134"/>
        <scheme val="minor"/>
      </rPr>
      <t>2</t>
    </r>
  </si>
  <si>
    <t>606-1</t>
  </si>
  <si>
    <t>道口桩</t>
  </si>
  <si>
    <t>合    计</t>
  </si>
  <si>
    <t>附件3</t>
  </si>
  <si>
    <t>合同段:永川区宝峰镇磨泸永桥村2021年“四好农村路”（通组公路）改建工程（二标段）全长1.042km</t>
  </si>
  <si>
    <r>
      <rPr>
        <b/>
        <sz val="9"/>
        <color indexed="8"/>
        <rFont val="宋体"/>
        <charset val="134"/>
      </rPr>
      <t>子</t>
    </r>
    <r>
      <rPr>
        <b/>
        <sz val="9"/>
        <color indexed="8"/>
        <rFont val="smartSimSun"/>
        <charset val="134"/>
      </rPr>
      <t xml:space="preserve">  </t>
    </r>
    <r>
      <rPr>
        <b/>
        <sz val="9"/>
        <color indexed="8"/>
        <rFont val="宋体"/>
        <charset val="134"/>
      </rPr>
      <t>目</t>
    </r>
    <r>
      <rPr>
        <b/>
        <sz val="9"/>
        <color indexed="8"/>
        <rFont val="smartSimSun"/>
        <charset val="134"/>
      </rPr>
      <t xml:space="preserve">  </t>
    </r>
    <r>
      <rPr>
        <b/>
        <sz val="9"/>
        <color indexed="8"/>
        <rFont val="宋体"/>
        <charset val="134"/>
      </rPr>
      <t>名</t>
    </r>
    <r>
      <rPr>
        <b/>
        <sz val="9"/>
        <color indexed="8"/>
        <rFont val="smartSimSun"/>
        <charset val="134"/>
      </rPr>
      <t xml:space="preserve">  </t>
    </r>
    <r>
      <rPr>
        <b/>
        <sz val="9"/>
        <color indexed="8"/>
        <rFont val="宋体"/>
        <charset val="134"/>
      </rPr>
      <t>称</t>
    </r>
  </si>
  <si>
    <t>凸面镜（D=100cm）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</si>
</sst>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_ "/>
    <numFmt numFmtId="179" formatCode="0.0_ "/>
    <numFmt numFmtId="180" formatCode="0.0000_ "/>
  </numFmts>
  <fonts count="5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b/>
      <sz val="20"/>
      <color rgb="FF000000"/>
      <name val="宋体"/>
      <charset val="134"/>
    </font>
    <font>
      <sz val="14"/>
      <color rgb="FF000000"/>
      <name val="宋体"/>
      <charset val="134"/>
    </font>
    <font>
      <sz val="9"/>
      <color indexed="8"/>
      <name val="smartSimSun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8"/>
      <color indexed="8"/>
      <name val="宋体"/>
      <charset val="134"/>
      <scheme val="minor"/>
    </font>
    <font>
      <sz val="9"/>
      <color indexed="8"/>
      <name val="Arial Narrow"/>
      <charset val="134"/>
    </font>
    <font>
      <sz val="9"/>
      <color indexed="8"/>
      <name val="宋体"/>
      <charset val="134"/>
    </font>
    <font>
      <sz val="10"/>
      <color indexed="8"/>
      <name val="Arial Narrow"/>
      <charset val="134"/>
    </font>
    <font>
      <b/>
      <sz val="9"/>
      <color rgb="FF000000"/>
      <name val="宋体"/>
      <charset val="134"/>
    </font>
    <font>
      <b/>
      <sz val="10"/>
      <color indexed="8"/>
      <name val="Arial Narrow"/>
      <charset val="134"/>
    </font>
    <font>
      <sz val="9"/>
      <color rgb="FF000000"/>
      <name val="宋体"/>
      <charset val="134"/>
    </font>
    <font>
      <b/>
      <sz val="9"/>
      <color indexed="8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b/>
      <sz val="10"/>
      <color rgb="FF000000"/>
      <name val="宋体"/>
      <charset val="134"/>
    </font>
    <font>
      <sz val="11"/>
      <name val="宋体"/>
      <charset val="134"/>
    </font>
    <font>
      <b/>
      <sz val="12"/>
      <color indexed="8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color indexed="8"/>
      <name val="smartSimSun"/>
      <charset val="134"/>
    </font>
    <font>
      <vertAlign val="superscript"/>
      <sz val="9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5" borderId="25" applyNumberFormat="0" applyFon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4" fillId="20" borderId="29" applyNumberFormat="0" applyAlignment="0" applyProtection="0">
      <alignment vertical="center"/>
    </xf>
    <xf numFmtId="0" fontId="42" fillId="20" borderId="24" applyNumberFormat="0" applyAlignment="0" applyProtection="0">
      <alignment vertical="center"/>
    </xf>
    <xf numFmtId="0" fontId="38" fillId="12" borderId="26" applyNumberForma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177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177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177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left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horizontal="right" vertical="center" shrinkToFit="1"/>
      <protection locked="0"/>
    </xf>
    <xf numFmtId="177" fontId="7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left" vertical="center" shrinkToFit="1"/>
      <protection locked="0"/>
    </xf>
    <xf numFmtId="0" fontId="7" fillId="0" borderId="5" xfId="0" applyFont="1" applyFill="1" applyBorder="1" applyAlignment="1" applyProtection="1">
      <alignment horizontal="right" vertical="center" shrinkToFit="1"/>
      <protection locked="0"/>
    </xf>
    <xf numFmtId="0" fontId="8" fillId="0" borderId="5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>
      <alignment vertical="center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Fill="1" applyBorder="1" applyAlignment="1" applyProtection="1">
      <alignment horizontal="left" vertical="center" shrinkToFit="1"/>
      <protection locked="0"/>
    </xf>
    <xf numFmtId="49" fontId="8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13" fillId="2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left" vertical="center" shrinkToFit="1"/>
      <protection locked="0"/>
    </xf>
    <xf numFmtId="0" fontId="8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14" fillId="0" borderId="4" xfId="0" applyFont="1" applyFill="1" applyBorder="1" applyAlignment="1" applyProtection="1">
      <alignment horizontal="center" shrinkToFit="1"/>
      <protection locked="0"/>
    </xf>
    <xf numFmtId="0" fontId="15" fillId="0" borderId="5" xfId="0" applyFont="1" applyFill="1" applyBorder="1" applyAlignment="1" applyProtection="1">
      <alignment horizontal="left" shrinkToFit="1"/>
      <protection locked="0"/>
    </xf>
    <xf numFmtId="0" fontId="15" fillId="0" borderId="5" xfId="0" applyFont="1" applyFill="1" applyBorder="1" applyAlignment="1" applyProtection="1">
      <alignment horizontal="center" shrinkToFit="1"/>
      <protection locked="0"/>
    </xf>
    <xf numFmtId="0" fontId="14" fillId="0" borderId="5" xfId="0" applyFont="1" applyFill="1" applyBorder="1" applyAlignment="1" applyProtection="1">
      <alignment horizontal="center" shrinkToFit="1"/>
      <protection locked="0"/>
    </xf>
    <xf numFmtId="177" fontId="16" fillId="0" borderId="5" xfId="0" applyNumberFormat="1" applyFont="1" applyFill="1" applyBorder="1" applyAlignment="1" applyProtection="1">
      <alignment horizontal="center" shrinkToFit="1"/>
      <protection locked="0"/>
    </xf>
    <xf numFmtId="177" fontId="16" fillId="0" borderId="6" xfId="0" applyNumberFormat="1" applyFont="1" applyFill="1" applyBorder="1" applyAlignment="1" applyProtection="1">
      <alignment horizontal="center" shrinkToFit="1"/>
      <protection locked="0"/>
    </xf>
    <xf numFmtId="0" fontId="14" fillId="0" borderId="5" xfId="0" applyFont="1" applyFill="1" applyBorder="1" applyAlignment="1" applyProtection="1">
      <alignment horizontal="left" shrinkToFit="1"/>
      <protection locked="0"/>
    </xf>
    <xf numFmtId="0" fontId="16" fillId="0" borderId="5" xfId="0" applyFont="1" applyFill="1" applyBorder="1" applyAlignment="1" applyProtection="1">
      <alignment horizontal="center" shrinkToFit="1"/>
      <protection locked="0"/>
    </xf>
    <xf numFmtId="0" fontId="17" fillId="0" borderId="8" xfId="0" applyFont="1" applyFill="1" applyBorder="1" applyAlignment="1" applyProtection="1">
      <alignment horizontal="center" vertical="center" shrinkToFit="1"/>
      <protection locked="0"/>
    </xf>
    <xf numFmtId="0" fontId="17" fillId="0" borderId="9" xfId="0" applyFont="1" applyFill="1" applyBorder="1" applyAlignment="1" applyProtection="1">
      <alignment horizontal="center" vertical="center" shrinkToFit="1"/>
      <protection locked="0"/>
    </xf>
    <xf numFmtId="0" fontId="16" fillId="0" borderId="9" xfId="0" applyFont="1" applyFill="1" applyBorder="1" applyAlignment="1" applyProtection="1">
      <alignment horizontal="center" vertical="center" shrinkToFit="1"/>
      <protection locked="0"/>
    </xf>
    <xf numFmtId="177" fontId="16" fillId="0" borderId="9" xfId="0" applyNumberFormat="1" applyFont="1" applyFill="1" applyBorder="1" applyAlignment="1" applyProtection="1">
      <alignment horizontal="center" vertical="center" shrinkToFit="1"/>
      <protection locked="0"/>
    </xf>
    <xf numFmtId="177" fontId="18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Border="1" applyAlignment="1" applyProtection="1">
      <alignment horizontal="left" vertical="center" shrinkToFit="1"/>
      <protection locked="0"/>
    </xf>
    <xf numFmtId="0" fontId="20" fillId="0" borderId="1" xfId="0" applyFont="1" applyFill="1" applyBorder="1" applyAlignment="1" applyProtection="1">
      <alignment horizontal="center" vertical="center" shrinkToFit="1"/>
      <protection locked="0"/>
    </xf>
    <xf numFmtId="0" fontId="20" fillId="0" borderId="2" xfId="0" applyFont="1" applyFill="1" applyBorder="1" applyAlignment="1" applyProtection="1">
      <alignment horizontal="center" vertical="center" shrinkToFit="1"/>
      <protection locked="0"/>
    </xf>
    <xf numFmtId="177" fontId="20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shrinkToFit="1"/>
      <protection locked="0"/>
    </xf>
    <xf numFmtId="0" fontId="7" fillId="0" borderId="5" xfId="0" applyFont="1" applyFill="1" applyBorder="1" applyAlignment="1" applyProtection="1">
      <alignment horizontal="left" shrinkToFit="1"/>
      <protection locked="0"/>
    </xf>
    <xf numFmtId="0" fontId="7" fillId="0" borderId="5" xfId="0" applyFont="1" applyFill="1" applyBorder="1" applyAlignment="1" applyProtection="1">
      <alignment horizontal="center" shrinkToFit="1"/>
      <protection locked="0"/>
    </xf>
    <xf numFmtId="177" fontId="8" fillId="0" borderId="5" xfId="0" applyNumberFormat="1" applyFont="1" applyFill="1" applyBorder="1" applyAlignment="1" applyProtection="1">
      <alignment horizontal="center" shrinkToFit="1"/>
      <protection locked="0"/>
    </xf>
    <xf numFmtId="177" fontId="8" fillId="0" borderId="6" xfId="0" applyNumberFormat="1" applyFont="1" applyFill="1" applyBorder="1" applyAlignment="1" applyProtection="1">
      <alignment horizontal="center" shrinkToFit="1"/>
      <protection locked="0"/>
    </xf>
    <xf numFmtId="0" fontId="8" fillId="0" borderId="5" xfId="0" applyFont="1" applyFill="1" applyBorder="1" applyAlignment="1" applyProtection="1">
      <alignment horizontal="center" shrinkToFit="1"/>
      <protection locked="0"/>
    </xf>
    <xf numFmtId="0" fontId="21" fillId="0" borderId="8" xfId="0" applyFont="1" applyFill="1" applyBorder="1" applyAlignment="1" applyProtection="1">
      <alignment horizontal="center" vertical="center" shrinkToFit="1"/>
      <protection locked="0"/>
    </xf>
    <xf numFmtId="0" fontId="21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 shrinkToFit="1"/>
      <protection locked="0"/>
    </xf>
    <xf numFmtId="177" fontId="8" fillId="0" borderId="9" xfId="0" applyNumberFormat="1" applyFont="1" applyFill="1" applyBorder="1" applyAlignment="1" applyProtection="1">
      <alignment horizontal="center" vertical="center" shrinkToFit="1"/>
      <protection locked="0"/>
    </xf>
    <xf numFmtId="177" fontId="22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8" fontId="1" fillId="0" borderId="0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3" fillId="0" borderId="0" xfId="50" applyFont="1" applyFill="1" applyAlignment="1">
      <alignment horizontal="center" vertical="center"/>
    </xf>
    <xf numFmtId="0" fontId="23" fillId="0" borderId="1" xfId="50" applyFont="1" applyFill="1" applyBorder="1" applyAlignment="1">
      <alignment horizontal="center" vertical="center" wrapText="1"/>
    </xf>
    <xf numFmtId="0" fontId="23" fillId="0" borderId="2" xfId="50" applyFont="1" applyFill="1" applyBorder="1" applyAlignment="1">
      <alignment horizontal="center" vertical="center" wrapText="1"/>
    </xf>
    <xf numFmtId="178" fontId="23" fillId="0" borderId="2" xfId="50" applyNumberFormat="1" applyFont="1" applyFill="1" applyBorder="1" applyAlignment="1">
      <alignment horizontal="center" vertical="center" wrapText="1"/>
    </xf>
    <xf numFmtId="179" fontId="23" fillId="0" borderId="2" xfId="5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178" fontId="24" fillId="0" borderId="5" xfId="0" applyNumberFormat="1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178" fontId="26" fillId="0" borderId="5" xfId="0" applyNumberFormat="1" applyFont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178" fontId="26" fillId="0" borderId="9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7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 wrapText="1"/>
    </xf>
    <xf numFmtId="178" fontId="1" fillId="3" borderId="0" xfId="0" applyNumberFormat="1" applyFont="1" applyFill="1" applyBorder="1" applyAlignment="1">
      <alignment vertical="center"/>
    </xf>
    <xf numFmtId="179" fontId="1" fillId="3" borderId="0" xfId="0" applyNumberFormat="1" applyFont="1" applyFill="1" applyBorder="1" applyAlignment="1">
      <alignment vertical="center"/>
    </xf>
    <xf numFmtId="179" fontId="28" fillId="0" borderId="0" xfId="50" applyNumberFormat="1" applyFont="1" applyFill="1" applyAlignment="1">
      <alignment horizontal="center" vertical="center"/>
    </xf>
    <xf numFmtId="180" fontId="28" fillId="0" borderId="0" xfId="50" applyNumberFormat="1" applyFont="1" applyFill="1" applyAlignment="1">
      <alignment horizontal="center" vertical="center"/>
    </xf>
    <xf numFmtId="0" fontId="23" fillId="0" borderId="3" xfId="50" applyFont="1" applyFill="1" applyBorder="1" applyAlignment="1">
      <alignment horizontal="center" vertical="center" wrapText="1"/>
    </xf>
    <xf numFmtId="0" fontId="8" fillId="0" borderId="12" xfId="50" applyFont="1" applyFill="1" applyBorder="1" applyAlignment="1">
      <alignment horizontal="center" vertical="center" wrapText="1"/>
    </xf>
    <xf numFmtId="0" fontId="8" fillId="0" borderId="17" xfId="50" applyFont="1" applyFill="1" applyBorder="1" applyAlignment="1">
      <alignment horizontal="center" vertical="center" wrapText="1"/>
    </xf>
    <xf numFmtId="0" fontId="8" fillId="0" borderId="14" xfId="50" applyFont="1" applyFill="1" applyBorder="1" applyAlignment="1">
      <alignment horizontal="center" vertical="center" wrapText="1"/>
    </xf>
    <xf numFmtId="0" fontId="8" fillId="0" borderId="18" xfId="50" applyFont="1" applyFill="1" applyBorder="1" applyAlignment="1">
      <alignment horizontal="center" vertical="center" wrapText="1"/>
    </xf>
    <xf numFmtId="0" fontId="8" fillId="0" borderId="19" xfId="50" applyFont="1" applyFill="1" applyBorder="1" applyAlignment="1">
      <alignment horizontal="center" vertical="center" wrapText="1"/>
    </xf>
    <xf numFmtId="0" fontId="8" fillId="0" borderId="20" xfId="50" applyFont="1" applyFill="1" applyBorder="1" applyAlignment="1">
      <alignment horizontal="center" vertical="center" wrapText="1"/>
    </xf>
    <xf numFmtId="178" fontId="23" fillId="0" borderId="0" xfId="0" applyNumberFormat="1" applyFont="1" applyFill="1" applyBorder="1" applyAlignment="1">
      <alignment vertical="center"/>
    </xf>
    <xf numFmtId="0" fontId="8" fillId="0" borderId="5" xfId="50" applyFont="1" applyFill="1" applyBorder="1" applyAlignment="1">
      <alignment horizontal="center" vertical="center" wrapText="1"/>
    </xf>
    <xf numFmtId="0" fontId="8" fillId="0" borderId="20" xfId="50" applyFont="1" applyFill="1" applyBorder="1" applyAlignment="1">
      <alignment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3"/>
  <sheetViews>
    <sheetView tabSelected="1" workbookViewId="0">
      <selection activeCell="A2" sqref="A2:H3"/>
    </sheetView>
  </sheetViews>
  <sheetFormatPr defaultColWidth="9" defaultRowHeight="14.25"/>
  <cols>
    <col min="1" max="1" width="4" style="1" customWidth="1"/>
    <col min="2" max="2" width="7.625" style="1" customWidth="1"/>
    <col min="3" max="3" width="11.25" style="1" customWidth="1"/>
    <col min="4" max="4" width="10.375" style="1" customWidth="1"/>
    <col min="5" max="5" width="9.75" style="70" customWidth="1"/>
    <col min="6" max="6" width="11.375" style="1" customWidth="1"/>
    <col min="7" max="7" width="9.25" style="71" customWidth="1"/>
    <col min="8" max="8" width="9.125" style="72" customWidth="1"/>
    <col min="9" max="9" width="6.375" style="2" customWidth="1"/>
    <col min="10" max="10" width="6.375" style="1" customWidth="1"/>
    <col min="11" max="11" width="9.375" style="71"/>
    <col min="12" max="12" width="10.375" style="1"/>
    <col min="13" max="13" width="9" style="1"/>
    <col min="14" max="14" width="9.375" style="1"/>
    <col min="15" max="253" width="9" style="1"/>
    <col min="254" max="16384" width="9" style="23"/>
  </cols>
  <sheetData>
    <row r="1" s="1" customFormat="1" ht="11.1" customHeight="1" spans="1:11">
      <c r="A1" s="73" t="s">
        <v>0</v>
      </c>
      <c r="B1" s="73"/>
      <c r="E1" s="70"/>
      <c r="G1" s="71"/>
      <c r="H1" s="72"/>
      <c r="I1" s="2"/>
      <c r="K1" s="71"/>
    </row>
    <row r="2" s="1" customFormat="1" ht="3" customHeight="1" spans="1:11">
      <c r="A2" s="74" t="s">
        <v>1</v>
      </c>
      <c r="B2" s="74"/>
      <c r="C2" s="74"/>
      <c r="D2" s="74"/>
      <c r="E2" s="74"/>
      <c r="F2" s="74"/>
      <c r="G2" s="74"/>
      <c r="H2" s="74"/>
      <c r="I2" s="105"/>
      <c r="J2" s="106"/>
      <c r="K2" s="71"/>
    </row>
    <row r="3" s="1" customFormat="1" ht="16" customHeight="1" spans="1:11">
      <c r="A3" s="74"/>
      <c r="B3" s="74"/>
      <c r="C3" s="74"/>
      <c r="D3" s="74"/>
      <c r="E3" s="74"/>
      <c r="F3" s="74"/>
      <c r="G3" s="74"/>
      <c r="H3" s="74"/>
      <c r="I3" s="105" t="s">
        <v>2</v>
      </c>
      <c r="J3" s="105"/>
      <c r="K3" s="71"/>
    </row>
    <row r="4" s="1" customFormat="1" ht="45" customHeight="1" spans="1:11">
      <c r="A4" s="75" t="s">
        <v>3</v>
      </c>
      <c r="B4" s="76" t="s">
        <v>4</v>
      </c>
      <c r="C4" s="76" t="s">
        <v>5</v>
      </c>
      <c r="D4" s="76" t="s">
        <v>6</v>
      </c>
      <c r="E4" s="76" t="s">
        <v>7</v>
      </c>
      <c r="F4" s="76" t="s">
        <v>8</v>
      </c>
      <c r="G4" s="77" t="s">
        <v>9</v>
      </c>
      <c r="H4" s="78" t="s">
        <v>10</v>
      </c>
      <c r="I4" s="76" t="s">
        <v>11</v>
      </c>
      <c r="J4" s="107" t="s">
        <v>12</v>
      </c>
      <c r="K4" s="71"/>
    </row>
    <row r="5" s="1" customFormat="1" ht="11.25" customHeight="1" spans="1:11">
      <c r="A5" s="79">
        <v>1</v>
      </c>
      <c r="B5" s="80" t="s">
        <v>13</v>
      </c>
      <c r="C5" s="81" t="s">
        <v>14</v>
      </c>
      <c r="D5" s="82" t="s">
        <v>15</v>
      </c>
      <c r="E5" s="81" t="s">
        <v>14</v>
      </c>
      <c r="F5" s="81" t="s">
        <v>16</v>
      </c>
      <c r="G5" s="83">
        <v>0.543</v>
      </c>
      <c r="H5" s="81">
        <v>4.5</v>
      </c>
      <c r="I5" s="108" t="s">
        <v>17</v>
      </c>
      <c r="J5" s="109"/>
      <c r="K5" s="71"/>
    </row>
    <row r="6" s="1" customFormat="1" ht="11.25" customHeight="1" spans="1:11">
      <c r="A6" s="79">
        <v>2</v>
      </c>
      <c r="B6" s="84"/>
      <c r="C6" s="81"/>
      <c r="D6" s="82" t="s">
        <v>18</v>
      </c>
      <c r="E6" s="81"/>
      <c r="F6" s="81"/>
      <c r="G6" s="83">
        <v>0.014</v>
      </c>
      <c r="H6" s="81">
        <v>4.5</v>
      </c>
      <c r="I6" s="110"/>
      <c r="J6" s="111"/>
      <c r="K6" s="71"/>
    </row>
    <row r="7" s="1" customFormat="1" ht="11.25" customHeight="1" spans="1:11">
      <c r="A7" s="79">
        <v>3</v>
      </c>
      <c r="B7" s="84"/>
      <c r="C7" s="81"/>
      <c r="D7" s="82" t="s">
        <v>19</v>
      </c>
      <c r="E7" s="81"/>
      <c r="F7" s="81"/>
      <c r="G7" s="83">
        <v>0.018</v>
      </c>
      <c r="H7" s="81">
        <v>4.5</v>
      </c>
      <c r="I7" s="110"/>
      <c r="J7" s="111"/>
      <c r="K7" s="71"/>
    </row>
    <row r="8" s="1" customFormat="1" ht="11.25" customHeight="1" spans="1:11">
      <c r="A8" s="79">
        <v>4</v>
      </c>
      <c r="B8" s="84"/>
      <c r="C8" s="81"/>
      <c r="D8" s="82" t="s">
        <v>20</v>
      </c>
      <c r="E8" s="81"/>
      <c r="F8" s="81"/>
      <c r="G8" s="83">
        <v>0.087</v>
      </c>
      <c r="H8" s="81">
        <v>4.5</v>
      </c>
      <c r="I8" s="110"/>
      <c r="J8" s="111"/>
      <c r="K8" s="71"/>
    </row>
    <row r="9" s="1" customFormat="1" ht="11.25" customHeight="1" spans="1:11">
      <c r="A9" s="79">
        <v>5</v>
      </c>
      <c r="B9" s="84"/>
      <c r="C9" s="81"/>
      <c r="D9" s="82" t="s">
        <v>21</v>
      </c>
      <c r="E9" s="81"/>
      <c r="F9" s="81"/>
      <c r="G9" s="83">
        <v>0.041</v>
      </c>
      <c r="H9" s="81">
        <v>4.5</v>
      </c>
      <c r="I9" s="110"/>
      <c r="J9" s="111"/>
      <c r="K9" s="71"/>
    </row>
    <row r="10" s="1" customFormat="1" ht="11.25" customHeight="1" spans="1:11">
      <c r="A10" s="85">
        <v>1</v>
      </c>
      <c r="B10" s="86" t="s">
        <v>22</v>
      </c>
      <c r="C10" s="86" t="s">
        <v>23</v>
      </c>
      <c r="D10" s="81" t="s">
        <v>24</v>
      </c>
      <c r="E10" s="86" t="s">
        <v>25</v>
      </c>
      <c r="F10" s="86" t="s">
        <v>26</v>
      </c>
      <c r="G10" s="83">
        <v>0.134</v>
      </c>
      <c r="H10" s="81">
        <v>4.5</v>
      </c>
      <c r="I10" s="112"/>
      <c r="J10" s="111"/>
      <c r="K10" s="71"/>
    </row>
    <row r="11" s="68" customFormat="1" ht="11.25" customHeight="1" spans="1:11">
      <c r="A11" s="87" t="s">
        <v>27</v>
      </c>
      <c r="B11" s="88"/>
      <c r="C11" s="88"/>
      <c r="D11" s="89"/>
      <c r="E11" s="90"/>
      <c r="F11" s="90"/>
      <c r="G11" s="91">
        <f>SUM(G5:G10)</f>
        <v>0.837</v>
      </c>
      <c r="H11" s="90"/>
      <c r="I11" s="90"/>
      <c r="J11" s="113"/>
      <c r="K11" s="114"/>
    </row>
    <row r="12" s="1" customFormat="1" ht="42" customHeight="1" spans="1:11">
      <c r="A12" s="92"/>
      <c r="B12" s="93" t="s">
        <v>13</v>
      </c>
      <c r="C12" s="93" t="s">
        <v>28</v>
      </c>
      <c r="D12" s="82" t="s">
        <v>29</v>
      </c>
      <c r="E12" s="81" t="s">
        <v>30</v>
      </c>
      <c r="F12" s="81" t="s">
        <v>28</v>
      </c>
      <c r="G12" s="83">
        <v>1.042</v>
      </c>
      <c r="H12" s="81">
        <v>4.5</v>
      </c>
      <c r="I12" s="115" t="s">
        <v>31</v>
      </c>
      <c r="J12" s="116"/>
      <c r="K12" s="71"/>
    </row>
    <row r="13" s="68" customFormat="1" ht="11.25" customHeight="1" spans="1:11">
      <c r="A13" s="94" t="s">
        <v>27</v>
      </c>
      <c r="B13" s="95"/>
      <c r="C13" s="95"/>
      <c r="D13" s="96"/>
      <c r="E13" s="97"/>
      <c r="F13" s="97"/>
      <c r="G13" s="98">
        <f>G12</f>
        <v>1.042</v>
      </c>
      <c r="H13" s="99"/>
      <c r="I13" s="117"/>
      <c r="J13" s="118"/>
      <c r="K13" s="114"/>
    </row>
    <row r="15" spans="6:6">
      <c r="F15" s="100"/>
    </row>
    <row r="16" s="69" customFormat="1" spans="1:253">
      <c r="A16" s="101"/>
      <c r="B16" s="101"/>
      <c r="C16" s="101"/>
      <c r="D16" s="101"/>
      <c r="E16" s="102"/>
      <c r="F16" s="101"/>
      <c r="G16" s="103"/>
      <c r="H16" s="104"/>
      <c r="I16" s="119"/>
      <c r="J16" s="101"/>
      <c r="K16" s="103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</row>
    <row r="22" spans="12:12">
      <c r="L22" s="71"/>
    </row>
    <row r="23" spans="12:12">
      <c r="L23" s="71"/>
    </row>
  </sheetData>
  <mergeCells count="13">
    <mergeCell ref="A1:B1"/>
    <mergeCell ref="I3:J3"/>
    <mergeCell ref="A11:C11"/>
    <mergeCell ref="H11:I11"/>
    <mergeCell ref="A13:C13"/>
    <mergeCell ref="H13:J13"/>
    <mergeCell ref="B5:B9"/>
    <mergeCell ref="C5:C9"/>
    <mergeCell ref="E5:E9"/>
    <mergeCell ref="F5:F9"/>
    <mergeCell ref="I5:I10"/>
    <mergeCell ref="J5:J11"/>
    <mergeCell ref="A2:H3"/>
  </mergeCells>
  <pageMargins left="0.75" right="0.75" top="0.196527777777778" bottom="0.354166666666667" header="0.236111111111111" footer="0.1965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opLeftCell="A22" workbookViewId="0">
      <selection activeCell="K37" sqref="K37"/>
    </sheetView>
  </sheetViews>
  <sheetFormatPr defaultColWidth="9" defaultRowHeight="13.5" outlineLevelCol="7"/>
  <cols>
    <col min="1" max="1" width="8.75" style="1" customWidth="1"/>
    <col min="2" max="2" width="28.5" style="1" customWidth="1"/>
    <col min="3" max="3" width="8.75" style="1" customWidth="1"/>
    <col min="4" max="4" width="10.25" style="2" customWidth="1"/>
    <col min="5" max="5" width="10.5" style="3" customWidth="1"/>
    <col min="6" max="6" width="12" style="3" customWidth="1"/>
    <col min="7" max="7" width="12.625" style="1"/>
    <col min="8" max="16383" width="9" style="1"/>
  </cols>
  <sheetData>
    <row r="1" spans="1:1">
      <c r="A1" s="4" t="s">
        <v>32</v>
      </c>
    </row>
    <row r="2" ht="33.75" customHeight="1" spans="1:6">
      <c r="A2" s="5" t="s">
        <v>33</v>
      </c>
      <c r="B2" s="5"/>
      <c r="C2" s="5"/>
      <c r="D2" s="5"/>
      <c r="E2" s="5"/>
      <c r="F2" s="6"/>
    </row>
    <row r="3" ht="17.25" customHeight="1" spans="1:6">
      <c r="A3" s="52" t="s">
        <v>34</v>
      </c>
      <c r="B3" s="52"/>
      <c r="C3" s="52"/>
      <c r="D3" s="52"/>
      <c r="E3" s="8" t="s">
        <v>35</v>
      </c>
      <c r="F3" s="8"/>
    </row>
    <row r="4" ht="17.25" customHeight="1" spans="1:6">
      <c r="A4" s="53"/>
      <c r="B4" s="54" t="s">
        <v>36</v>
      </c>
      <c r="C4" s="54" t="s">
        <v>37</v>
      </c>
      <c r="D4" s="54" t="s">
        <v>38</v>
      </c>
      <c r="E4" s="55" t="s">
        <v>39</v>
      </c>
      <c r="F4" s="56" t="s">
        <v>40</v>
      </c>
    </row>
    <row r="5" ht="16.5" customHeight="1" spans="1:6">
      <c r="A5" s="13" t="s">
        <v>41</v>
      </c>
      <c r="B5" s="14" t="s">
        <v>42</v>
      </c>
      <c r="C5" s="15"/>
      <c r="D5" s="15"/>
      <c r="E5" s="16"/>
      <c r="F5" s="17"/>
    </row>
    <row r="6" ht="17.25" customHeight="1" spans="1:6">
      <c r="A6" s="13" t="s">
        <v>43</v>
      </c>
      <c r="B6" s="14" t="s">
        <v>44</v>
      </c>
      <c r="C6" s="15" t="s">
        <v>45</v>
      </c>
      <c r="D6" s="15" t="s">
        <v>46</v>
      </c>
      <c r="E6" s="18">
        <v>2880</v>
      </c>
      <c r="F6" s="19">
        <f>ROUND(SUM(F9:F37)*0.003,2)</f>
        <v>1557.56</v>
      </c>
    </row>
    <row r="7" ht="16.5" customHeight="1" spans="1:6">
      <c r="A7" s="13" t="s">
        <v>47</v>
      </c>
      <c r="B7" s="14" t="s">
        <v>48</v>
      </c>
      <c r="C7" s="15" t="s">
        <v>45</v>
      </c>
      <c r="D7" s="15" t="s">
        <v>46</v>
      </c>
      <c r="E7" s="18">
        <v>3000</v>
      </c>
      <c r="F7" s="19">
        <v>3000</v>
      </c>
    </row>
    <row r="8" ht="16.5" customHeight="1" spans="1:6">
      <c r="A8" s="13" t="s">
        <v>49</v>
      </c>
      <c r="B8" s="14" t="s">
        <v>50</v>
      </c>
      <c r="C8" s="15" t="s">
        <v>45</v>
      </c>
      <c r="D8" s="15" t="s">
        <v>46</v>
      </c>
      <c r="E8" s="18">
        <v>12320</v>
      </c>
      <c r="F8" s="19">
        <f>ROUND(SUM(F9:F37)*0.015,2)</f>
        <v>7787.82</v>
      </c>
    </row>
    <row r="9" ht="16.5" customHeight="1" spans="1:8">
      <c r="A9" s="13" t="s">
        <v>51</v>
      </c>
      <c r="B9" s="20" t="s">
        <v>52</v>
      </c>
      <c r="C9" s="15"/>
      <c r="D9" s="21"/>
      <c r="E9" s="22"/>
      <c r="F9" s="19"/>
      <c r="G9" s="23"/>
      <c r="H9" s="23"/>
    </row>
    <row r="10" ht="17.25" customHeight="1" spans="1:8">
      <c r="A10" s="13" t="s">
        <v>43</v>
      </c>
      <c r="B10" s="20" t="s">
        <v>53</v>
      </c>
      <c r="C10" s="15" t="s">
        <v>54</v>
      </c>
      <c r="D10" s="15">
        <v>1311</v>
      </c>
      <c r="E10" s="24">
        <v>10</v>
      </c>
      <c r="F10" s="19">
        <f t="shared" ref="F10:F15" si="0">ROUND(E10*D10,2)</f>
        <v>13110</v>
      </c>
      <c r="G10" s="23"/>
      <c r="H10" s="23"/>
    </row>
    <row r="11" ht="16.5" customHeight="1" spans="1:8">
      <c r="A11" s="13" t="s">
        <v>55</v>
      </c>
      <c r="B11" s="14" t="s">
        <v>56</v>
      </c>
      <c r="C11" s="15"/>
      <c r="D11" s="15"/>
      <c r="E11" s="25"/>
      <c r="F11" s="26"/>
      <c r="G11" s="23"/>
      <c r="H11" s="23"/>
    </row>
    <row r="12" ht="16.5" customHeight="1" spans="1:8">
      <c r="A12" s="13" t="s">
        <v>43</v>
      </c>
      <c r="B12" s="14" t="s">
        <v>57</v>
      </c>
      <c r="C12" s="15" t="s">
        <v>54</v>
      </c>
      <c r="D12" s="15">
        <v>3437</v>
      </c>
      <c r="E12" s="27">
        <v>5</v>
      </c>
      <c r="F12" s="19">
        <f t="shared" si="0"/>
        <v>17185</v>
      </c>
      <c r="G12" s="23"/>
      <c r="H12" s="23"/>
    </row>
    <row r="13" ht="17.25" customHeight="1" spans="1:6">
      <c r="A13" s="13" t="s">
        <v>58</v>
      </c>
      <c r="B13" s="14" t="s">
        <v>59</v>
      </c>
      <c r="C13" s="15"/>
      <c r="D13" s="15"/>
      <c r="E13" s="28"/>
      <c r="F13" s="26"/>
    </row>
    <row r="14" ht="17.25" customHeight="1" spans="1:6">
      <c r="A14" s="29" t="s">
        <v>60</v>
      </c>
      <c r="B14" s="14" t="s">
        <v>61</v>
      </c>
      <c r="C14" s="22" t="s">
        <v>54</v>
      </c>
      <c r="D14" s="22">
        <v>14</v>
      </c>
      <c r="E14" s="28">
        <v>400</v>
      </c>
      <c r="F14" s="19">
        <f t="shared" si="0"/>
        <v>5600</v>
      </c>
    </row>
    <row r="15" ht="17.25" customHeight="1" spans="1:6">
      <c r="A15" s="29"/>
      <c r="B15" s="14" t="s">
        <v>62</v>
      </c>
      <c r="C15" s="15" t="s">
        <v>63</v>
      </c>
      <c r="D15" s="30">
        <v>36</v>
      </c>
      <c r="E15" s="28">
        <v>350</v>
      </c>
      <c r="F15" s="19">
        <f t="shared" si="0"/>
        <v>12600</v>
      </c>
    </row>
    <row r="16" ht="16.5" customHeight="1" spans="1:6">
      <c r="A16" s="29" t="s">
        <v>64</v>
      </c>
      <c r="B16" s="31" t="s">
        <v>65</v>
      </c>
      <c r="C16" s="22"/>
      <c r="D16" s="22"/>
      <c r="E16" s="28"/>
      <c r="F16" s="19"/>
    </row>
    <row r="17" ht="16.5" customHeight="1" spans="1:6">
      <c r="A17" s="32" t="s">
        <v>43</v>
      </c>
      <c r="B17" s="31" t="s">
        <v>66</v>
      </c>
      <c r="C17" s="22" t="s">
        <v>67</v>
      </c>
      <c r="D17" s="15">
        <v>3506.84</v>
      </c>
      <c r="E17" s="28">
        <v>10</v>
      </c>
      <c r="F17" s="19">
        <f t="shared" ref="F17:F20" si="1">ROUND(E17*D17,2)</f>
        <v>35068.4</v>
      </c>
    </row>
    <row r="18" ht="17.25" customHeight="1" spans="1:6">
      <c r="A18" s="13" t="s">
        <v>68</v>
      </c>
      <c r="B18" s="14" t="s">
        <v>69</v>
      </c>
      <c r="C18" s="15"/>
      <c r="D18" s="15"/>
      <c r="E18" s="28"/>
      <c r="F18" s="33"/>
    </row>
    <row r="19" ht="17.25" customHeight="1" spans="1:6">
      <c r="A19" s="13" t="s">
        <v>43</v>
      </c>
      <c r="B19" s="14" t="s">
        <v>70</v>
      </c>
      <c r="C19" s="34" t="s">
        <v>71</v>
      </c>
      <c r="D19" s="15">
        <v>3081.5</v>
      </c>
      <c r="E19" s="28">
        <v>105</v>
      </c>
      <c r="F19" s="19">
        <f t="shared" si="1"/>
        <v>323557.5</v>
      </c>
    </row>
    <row r="20" ht="17.25" customHeight="1" spans="1:6">
      <c r="A20" s="13" t="s">
        <v>47</v>
      </c>
      <c r="B20" s="14" t="s">
        <v>72</v>
      </c>
      <c r="C20" s="34" t="s">
        <v>71</v>
      </c>
      <c r="D20" s="15">
        <v>295.1</v>
      </c>
      <c r="E20" s="28">
        <v>110</v>
      </c>
      <c r="F20" s="19">
        <f t="shared" si="1"/>
        <v>32461</v>
      </c>
    </row>
    <row r="21" ht="17.25" customHeight="1" spans="1:6">
      <c r="A21" s="13" t="s">
        <v>73</v>
      </c>
      <c r="B21" s="20" t="s">
        <v>74</v>
      </c>
      <c r="C21" s="34" t="s">
        <v>75</v>
      </c>
      <c r="D21" s="15"/>
      <c r="E21" s="28"/>
      <c r="F21" s="33"/>
    </row>
    <row r="22" ht="17.25" customHeight="1" spans="1:6">
      <c r="A22" s="13" t="s">
        <v>43</v>
      </c>
      <c r="B22" s="14" t="s">
        <v>76</v>
      </c>
      <c r="C22" s="34" t="s">
        <v>63</v>
      </c>
      <c r="D22" s="15">
        <v>10</v>
      </c>
      <c r="E22" s="28">
        <v>450</v>
      </c>
      <c r="F22" s="19">
        <f t="shared" ref="F22:F25" si="2">ROUND(E22*D22,2)</f>
        <v>4500</v>
      </c>
    </row>
    <row r="23" ht="17.25" customHeight="1" spans="1:6">
      <c r="A23" s="29" t="s">
        <v>77</v>
      </c>
      <c r="B23" s="35" t="s">
        <v>78</v>
      </c>
      <c r="C23" s="36" t="s">
        <v>75</v>
      </c>
      <c r="D23" s="22"/>
      <c r="E23" s="28"/>
      <c r="F23" s="33"/>
    </row>
    <row r="24" ht="17.25" customHeight="1" spans="1:6">
      <c r="A24" s="29" t="s">
        <v>47</v>
      </c>
      <c r="B24" s="35" t="s">
        <v>79</v>
      </c>
      <c r="C24" s="36" t="s">
        <v>63</v>
      </c>
      <c r="D24" s="22">
        <v>420</v>
      </c>
      <c r="E24" s="28">
        <v>160</v>
      </c>
      <c r="F24" s="19">
        <f t="shared" ref="F24:F29" si="3">ROUND(E24*D24,2)</f>
        <v>67200</v>
      </c>
    </row>
    <row r="25" ht="17.25" customHeight="1" spans="1:6">
      <c r="A25" s="29" t="s">
        <v>60</v>
      </c>
      <c r="B25" s="14" t="s">
        <v>80</v>
      </c>
      <c r="C25" s="15" t="s">
        <v>81</v>
      </c>
      <c r="D25" s="30">
        <v>16</v>
      </c>
      <c r="E25" s="28">
        <v>150</v>
      </c>
      <c r="F25" s="19">
        <f t="shared" si="2"/>
        <v>2400</v>
      </c>
    </row>
    <row r="26" ht="17.25" customHeight="1" spans="1:6">
      <c r="A26" s="13" t="s">
        <v>82</v>
      </c>
      <c r="B26" s="20" t="s">
        <v>83</v>
      </c>
      <c r="C26" s="34"/>
      <c r="D26" s="15"/>
      <c r="E26" s="28"/>
      <c r="F26" s="33"/>
    </row>
    <row r="27" ht="17.25" customHeight="1" spans="1:6">
      <c r="A27" s="13" t="s">
        <v>82</v>
      </c>
      <c r="B27" s="20" t="s">
        <v>83</v>
      </c>
      <c r="C27" s="15" t="s">
        <v>81</v>
      </c>
      <c r="D27" s="15"/>
      <c r="E27" s="28"/>
      <c r="F27" s="33"/>
    </row>
    <row r="28" ht="17.25" customHeight="1" spans="1:6">
      <c r="A28" s="13" t="s">
        <v>43</v>
      </c>
      <c r="B28" s="14" t="s">
        <v>84</v>
      </c>
      <c r="C28" s="15" t="s">
        <v>85</v>
      </c>
      <c r="D28" s="30">
        <v>4</v>
      </c>
      <c r="E28" s="28">
        <v>400</v>
      </c>
      <c r="F28" s="19">
        <f t="shared" si="3"/>
        <v>1600</v>
      </c>
    </row>
    <row r="29" ht="17.25" customHeight="1" spans="1:6">
      <c r="A29" s="13" t="s">
        <v>47</v>
      </c>
      <c r="B29" s="14" t="s">
        <v>86</v>
      </c>
      <c r="C29" s="15" t="s">
        <v>85</v>
      </c>
      <c r="D29" s="30">
        <v>3</v>
      </c>
      <c r="E29" s="28">
        <v>400</v>
      </c>
      <c r="F29" s="19">
        <f t="shared" si="3"/>
        <v>1200</v>
      </c>
    </row>
    <row r="30" ht="17.25" customHeight="1" spans="1:6">
      <c r="A30" s="13" t="s">
        <v>87</v>
      </c>
      <c r="B30" s="14" t="s">
        <v>88</v>
      </c>
      <c r="C30" s="34" t="s">
        <v>75</v>
      </c>
      <c r="D30" s="15"/>
      <c r="E30" s="28"/>
      <c r="F30" s="33"/>
    </row>
    <row r="31" ht="17.25" customHeight="1" spans="1:6">
      <c r="A31" s="13" t="s">
        <v>43</v>
      </c>
      <c r="B31" s="14" t="s">
        <v>89</v>
      </c>
      <c r="C31" s="38" t="s">
        <v>90</v>
      </c>
      <c r="D31" s="30">
        <v>14.04</v>
      </c>
      <c r="E31" s="28">
        <v>150</v>
      </c>
      <c r="F31" s="19">
        <f>ROUND(E31*D31,2)</f>
        <v>2106</v>
      </c>
    </row>
    <row r="32" ht="17.25" customHeight="1" spans="1:6">
      <c r="A32" s="13" t="s">
        <v>91</v>
      </c>
      <c r="B32" s="14" t="s">
        <v>92</v>
      </c>
      <c r="C32" s="15" t="s">
        <v>85</v>
      </c>
      <c r="D32" s="30">
        <v>4</v>
      </c>
      <c r="E32" s="28">
        <v>150</v>
      </c>
      <c r="F32" s="19">
        <f>ROUND(E32*D32,2)</f>
        <v>600</v>
      </c>
    </row>
    <row r="33" ht="17.25" customHeight="1" spans="1:6">
      <c r="A33" s="57"/>
      <c r="B33" s="58"/>
      <c r="C33" s="59"/>
      <c r="D33" s="59"/>
      <c r="E33" s="60"/>
      <c r="F33" s="61"/>
    </row>
    <row r="34" ht="17.25" customHeight="1" spans="1:6">
      <c r="A34" s="57"/>
      <c r="B34" s="58"/>
      <c r="C34" s="59"/>
      <c r="D34" s="59"/>
      <c r="E34" s="60"/>
      <c r="F34" s="61"/>
    </row>
    <row r="35" ht="17.25" customHeight="1" spans="1:6">
      <c r="A35" s="57"/>
      <c r="B35" s="58"/>
      <c r="C35" s="59"/>
      <c r="D35" s="59"/>
      <c r="E35" s="60"/>
      <c r="F35" s="61"/>
    </row>
    <row r="36" ht="17.25" customHeight="1" spans="1:6">
      <c r="A36" s="57"/>
      <c r="B36" s="58"/>
      <c r="C36" s="59"/>
      <c r="D36" s="59"/>
      <c r="E36" s="60"/>
      <c r="F36" s="61"/>
    </row>
    <row r="37" ht="16.5" customHeight="1" spans="1:6">
      <c r="A37" s="57"/>
      <c r="B37" s="58"/>
      <c r="C37" s="62"/>
      <c r="D37" s="62"/>
      <c r="E37" s="60"/>
      <c r="F37" s="61"/>
    </row>
    <row r="38" ht="27.95" customHeight="1" spans="1:6">
      <c r="A38" s="63" t="s">
        <v>93</v>
      </c>
      <c r="B38" s="64"/>
      <c r="C38" s="65"/>
      <c r="D38" s="65"/>
      <c r="E38" s="66"/>
      <c r="F38" s="67">
        <f>SUM(F6:F37)</f>
        <v>531533.28</v>
      </c>
    </row>
  </sheetData>
  <mergeCells count="4">
    <mergeCell ref="A2:F2"/>
    <mergeCell ref="A3:D3"/>
    <mergeCell ref="E3:F3"/>
    <mergeCell ref="A38:B38"/>
  </mergeCells>
  <printOptions horizontalCentered="1" verticalCentered="1"/>
  <pageMargins left="0.751388888888889" right="0.751388888888889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F39" sqref="F39"/>
    </sheetView>
  </sheetViews>
  <sheetFormatPr defaultColWidth="9" defaultRowHeight="13.5" outlineLevelCol="7"/>
  <cols>
    <col min="1" max="1" width="8.75" style="1" customWidth="1"/>
    <col min="2" max="2" width="28.5" style="1" customWidth="1"/>
    <col min="3" max="3" width="8.75" style="1" customWidth="1"/>
    <col min="4" max="4" width="10.25" style="2" customWidth="1"/>
    <col min="5" max="5" width="10.5" style="3" customWidth="1"/>
    <col min="6" max="6" width="12" style="3" customWidth="1"/>
    <col min="7" max="7" width="12.625" style="1"/>
    <col min="8" max="8" width="9" style="1"/>
    <col min="9" max="9" width="11.5" style="1"/>
    <col min="10" max="16383" width="9" style="1"/>
  </cols>
  <sheetData>
    <row r="1" spans="1:1">
      <c r="A1" s="4" t="s">
        <v>94</v>
      </c>
    </row>
    <row r="2" ht="33.75" customHeight="1" spans="1:6">
      <c r="A2" s="5" t="s">
        <v>33</v>
      </c>
      <c r="B2" s="5"/>
      <c r="C2" s="5"/>
      <c r="D2" s="5"/>
      <c r="E2" s="5"/>
      <c r="F2" s="6"/>
    </row>
    <row r="3" ht="17.25" customHeight="1" spans="1:6">
      <c r="A3" s="7" t="s">
        <v>95</v>
      </c>
      <c r="B3" s="7"/>
      <c r="C3" s="7"/>
      <c r="D3" s="7"/>
      <c r="E3" s="8" t="s">
        <v>35</v>
      </c>
      <c r="F3" s="8"/>
    </row>
    <row r="4" ht="17.25" customHeight="1" spans="1:6">
      <c r="A4" s="9"/>
      <c r="B4" s="10" t="s">
        <v>96</v>
      </c>
      <c r="C4" s="10" t="s">
        <v>37</v>
      </c>
      <c r="D4" s="10" t="s">
        <v>38</v>
      </c>
      <c r="E4" s="11" t="s">
        <v>39</v>
      </c>
      <c r="F4" s="12" t="s">
        <v>40</v>
      </c>
    </row>
    <row r="5" ht="16.5" customHeight="1" spans="1:6">
      <c r="A5" s="13" t="s">
        <v>41</v>
      </c>
      <c r="B5" s="14" t="s">
        <v>42</v>
      </c>
      <c r="C5" s="15"/>
      <c r="D5" s="15"/>
      <c r="E5" s="16"/>
      <c r="F5" s="17"/>
    </row>
    <row r="6" ht="17.25" customHeight="1" spans="1:6">
      <c r="A6" s="13" t="s">
        <v>43</v>
      </c>
      <c r="B6" s="14" t="s">
        <v>44</v>
      </c>
      <c r="C6" s="15" t="s">
        <v>45</v>
      </c>
      <c r="D6" s="15" t="s">
        <v>46</v>
      </c>
      <c r="E6" s="18">
        <v>2880</v>
      </c>
      <c r="F6" s="19">
        <f>ROUND(SUM(F9:F38)*0.003,2)</f>
        <v>2496.52</v>
      </c>
    </row>
    <row r="7" ht="16.5" customHeight="1" spans="1:6">
      <c r="A7" s="13" t="s">
        <v>47</v>
      </c>
      <c r="B7" s="14" t="s">
        <v>48</v>
      </c>
      <c r="C7" s="15" t="s">
        <v>45</v>
      </c>
      <c r="D7" s="15" t="s">
        <v>46</v>
      </c>
      <c r="E7" s="18">
        <v>3000</v>
      </c>
      <c r="F7" s="19">
        <v>3000</v>
      </c>
    </row>
    <row r="8" ht="16.5" customHeight="1" spans="1:6">
      <c r="A8" s="13" t="s">
        <v>49</v>
      </c>
      <c r="B8" s="14" t="s">
        <v>50</v>
      </c>
      <c r="C8" s="15" t="s">
        <v>45</v>
      </c>
      <c r="D8" s="15" t="s">
        <v>46</v>
      </c>
      <c r="E8" s="18">
        <v>12320</v>
      </c>
      <c r="F8" s="19">
        <f>ROUND(SUM(F9:F38)*0.015,2)</f>
        <v>12482.6</v>
      </c>
    </row>
    <row r="9" ht="16.5" customHeight="1" spans="1:8">
      <c r="A9" s="13" t="s">
        <v>51</v>
      </c>
      <c r="B9" s="20" t="s">
        <v>52</v>
      </c>
      <c r="C9" s="15"/>
      <c r="D9" s="21"/>
      <c r="E9" s="22"/>
      <c r="F9" s="19"/>
      <c r="G9" s="23"/>
      <c r="H9" s="23"/>
    </row>
    <row r="10" ht="17.25" customHeight="1" spans="1:8">
      <c r="A10" s="13" t="s">
        <v>43</v>
      </c>
      <c r="B10" s="20" t="s">
        <v>53</v>
      </c>
      <c r="C10" s="15" t="s">
        <v>54</v>
      </c>
      <c r="D10" s="15">
        <v>5929</v>
      </c>
      <c r="E10" s="24">
        <v>10</v>
      </c>
      <c r="F10" s="19">
        <f>ROUND(E10*D10,2)</f>
        <v>59290</v>
      </c>
      <c r="G10" s="23"/>
      <c r="H10" s="23"/>
    </row>
    <row r="11" ht="16.5" customHeight="1" spans="1:8">
      <c r="A11" s="13" t="s">
        <v>55</v>
      </c>
      <c r="B11" s="14" t="s">
        <v>56</v>
      </c>
      <c r="C11" s="15"/>
      <c r="D11" s="15"/>
      <c r="E11" s="25"/>
      <c r="F11" s="26"/>
      <c r="G11" s="23"/>
      <c r="H11" s="23"/>
    </row>
    <row r="12" ht="16.5" customHeight="1" spans="1:8">
      <c r="A12" s="13" t="s">
        <v>43</v>
      </c>
      <c r="B12" s="14" t="s">
        <v>57</v>
      </c>
      <c r="C12" s="15" t="s">
        <v>54</v>
      </c>
      <c r="D12" s="15">
        <v>1332</v>
      </c>
      <c r="E12" s="27">
        <v>5</v>
      </c>
      <c r="F12" s="19">
        <f>ROUND(E12*D12,2)</f>
        <v>6660</v>
      </c>
      <c r="G12" s="23"/>
      <c r="H12" s="23"/>
    </row>
    <row r="13" ht="17.25" customHeight="1" spans="1:6">
      <c r="A13" s="13" t="s">
        <v>58</v>
      </c>
      <c r="B13" s="14" t="s">
        <v>59</v>
      </c>
      <c r="C13" s="15"/>
      <c r="D13" s="15"/>
      <c r="E13" s="28"/>
      <c r="F13" s="26"/>
    </row>
    <row r="14" ht="17.25" customHeight="1" spans="1:6">
      <c r="A14" s="29" t="s">
        <v>60</v>
      </c>
      <c r="B14" s="14" t="s">
        <v>61</v>
      </c>
      <c r="C14" s="22" t="s">
        <v>54</v>
      </c>
      <c r="D14" s="22">
        <v>24</v>
      </c>
      <c r="E14" s="28">
        <v>400</v>
      </c>
      <c r="F14" s="19">
        <f>ROUND(E14*D14,2)</f>
        <v>9600</v>
      </c>
    </row>
    <row r="15" ht="17.25" customHeight="1" spans="1:6">
      <c r="A15" s="29"/>
      <c r="B15" s="14" t="s">
        <v>62</v>
      </c>
      <c r="C15" s="15" t="s">
        <v>63</v>
      </c>
      <c r="D15" s="30">
        <v>13</v>
      </c>
      <c r="E15" s="28">
        <v>350</v>
      </c>
      <c r="F15" s="19">
        <f>ROUND(E15*D15,2)</f>
        <v>4550</v>
      </c>
    </row>
    <row r="16" ht="16.5" customHeight="1" spans="1:6">
      <c r="A16" s="29" t="s">
        <v>64</v>
      </c>
      <c r="B16" s="31" t="s">
        <v>65</v>
      </c>
      <c r="C16" s="22"/>
      <c r="D16" s="22"/>
      <c r="E16" s="28"/>
      <c r="F16" s="19"/>
    </row>
    <row r="17" ht="16.5" customHeight="1" spans="1:6">
      <c r="A17" s="32" t="s">
        <v>43</v>
      </c>
      <c r="B17" s="31" t="s">
        <v>66</v>
      </c>
      <c r="C17" s="22" t="s">
        <v>67</v>
      </c>
      <c r="D17" s="15">
        <v>5413.14</v>
      </c>
      <c r="E17" s="28">
        <v>10</v>
      </c>
      <c r="F17" s="19">
        <f t="shared" ref="F17:F20" si="0">ROUND(E17*D17,2)</f>
        <v>54131.4</v>
      </c>
    </row>
    <row r="18" ht="17.25" customHeight="1" spans="1:6">
      <c r="A18" s="13" t="s">
        <v>68</v>
      </c>
      <c r="B18" s="14" t="s">
        <v>69</v>
      </c>
      <c r="C18" s="15"/>
      <c r="D18" s="15"/>
      <c r="E18" s="28"/>
      <c r="F18" s="33"/>
    </row>
    <row r="19" ht="17.25" customHeight="1" spans="1:6">
      <c r="A19" s="13" t="s">
        <v>43</v>
      </c>
      <c r="B19" s="14" t="s">
        <v>70</v>
      </c>
      <c r="C19" s="34" t="s">
        <v>71</v>
      </c>
      <c r="D19" s="15">
        <v>2100.74</v>
      </c>
      <c r="E19" s="28">
        <v>105</v>
      </c>
      <c r="F19" s="19">
        <f t="shared" si="0"/>
        <v>220577.7</v>
      </c>
    </row>
    <row r="20" ht="17.25" customHeight="1" spans="1:6">
      <c r="A20" s="13" t="s">
        <v>47</v>
      </c>
      <c r="B20" s="14" t="s">
        <v>72</v>
      </c>
      <c r="C20" s="34" t="s">
        <v>71</v>
      </c>
      <c r="D20" s="15">
        <v>3280.5</v>
      </c>
      <c r="E20" s="28">
        <v>110</v>
      </c>
      <c r="F20" s="19">
        <f t="shared" si="0"/>
        <v>360855</v>
      </c>
    </row>
    <row r="21" ht="17.25" customHeight="1" spans="1:6">
      <c r="A21" s="13" t="s">
        <v>73</v>
      </c>
      <c r="B21" s="20" t="s">
        <v>74</v>
      </c>
      <c r="C21" s="34" t="s">
        <v>75</v>
      </c>
      <c r="D21" s="15"/>
      <c r="E21" s="28"/>
      <c r="F21" s="33"/>
    </row>
    <row r="22" ht="17.25" customHeight="1" spans="1:6">
      <c r="A22" s="13" t="s">
        <v>43</v>
      </c>
      <c r="B22" s="14" t="s">
        <v>76</v>
      </c>
      <c r="C22" s="34" t="s">
        <v>63</v>
      </c>
      <c r="D22" s="15">
        <v>20</v>
      </c>
      <c r="E22" s="28">
        <v>450</v>
      </c>
      <c r="F22" s="19">
        <f t="shared" ref="F22:F30" si="1">ROUND(E22*D22,2)</f>
        <v>9000</v>
      </c>
    </row>
    <row r="23" ht="17.25" customHeight="1" spans="1:6">
      <c r="A23" s="29" t="s">
        <v>77</v>
      </c>
      <c r="B23" s="35" t="s">
        <v>78</v>
      </c>
      <c r="C23" s="36" t="s">
        <v>75</v>
      </c>
      <c r="D23" s="22"/>
      <c r="E23" s="28"/>
      <c r="F23" s="33"/>
    </row>
    <row r="24" ht="17.25" customHeight="1" spans="1:6">
      <c r="A24" s="29" t="s">
        <v>47</v>
      </c>
      <c r="B24" s="35" t="s">
        <v>79</v>
      </c>
      <c r="C24" s="36" t="s">
        <v>63</v>
      </c>
      <c r="D24" s="22">
        <v>544</v>
      </c>
      <c r="E24" s="28">
        <v>160</v>
      </c>
      <c r="F24" s="19">
        <f t="shared" si="1"/>
        <v>87040</v>
      </c>
    </row>
    <row r="25" ht="17.25" customHeight="1" spans="1:6">
      <c r="A25" s="29" t="s">
        <v>60</v>
      </c>
      <c r="B25" s="14" t="s">
        <v>80</v>
      </c>
      <c r="C25" s="15" t="s">
        <v>81</v>
      </c>
      <c r="D25" s="30">
        <v>16</v>
      </c>
      <c r="E25" s="28">
        <v>150</v>
      </c>
      <c r="F25" s="19">
        <f t="shared" si="1"/>
        <v>2400</v>
      </c>
    </row>
    <row r="26" ht="17.25" customHeight="1" spans="1:6">
      <c r="A26" s="13" t="s">
        <v>82</v>
      </c>
      <c r="B26" s="20" t="s">
        <v>83</v>
      </c>
      <c r="C26" s="34"/>
      <c r="D26" s="15"/>
      <c r="E26" s="28"/>
      <c r="F26" s="33"/>
    </row>
    <row r="27" ht="17.25" customHeight="1" spans="1:6">
      <c r="A27" s="13" t="s">
        <v>82</v>
      </c>
      <c r="B27" s="20" t="s">
        <v>83</v>
      </c>
      <c r="C27" s="15"/>
      <c r="D27" s="15"/>
      <c r="E27" s="28"/>
      <c r="F27" s="19"/>
    </row>
    <row r="28" ht="17.25" customHeight="1" spans="1:6">
      <c r="A28" s="13" t="s">
        <v>43</v>
      </c>
      <c r="B28" s="14" t="s">
        <v>84</v>
      </c>
      <c r="C28" s="15" t="s">
        <v>85</v>
      </c>
      <c r="D28" s="30">
        <v>3</v>
      </c>
      <c r="E28" s="28">
        <v>400</v>
      </c>
      <c r="F28" s="19">
        <f t="shared" si="1"/>
        <v>1200</v>
      </c>
    </row>
    <row r="29" ht="17.25" customHeight="1" spans="1:6">
      <c r="A29" s="13" t="s">
        <v>47</v>
      </c>
      <c r="B29" s="14" t="s">
        <v>86</v>
      </c>
      <c r="C29" s="15" t="s">
        <v>85</v>
      </c>
      <c r="D29" s="30">
        <v>5</v>
      </c>
      <c r="E29" s="28">
        <v>400</v>
      </c>
      <c r="F29" s="19">
        <f t="shared" si="1"/>
        <v>2000</v>
      </c>
    </row>
    <row r="30" ht="17.25" customHeight="1" spans="1:6">
      <c r="A30" s="29" t="s">
        <v>60</v>
      </c>
      <c r="B30" s="14" t="s">
        <v>97</v>
      </c>
      <c r="C30" s="15" t="s">
        <v>85</v>
      </c>
      <c r="D30" s="30">
        <v>2</v>
      </c>
      <c r="E30" s="28">
        <v>800</v>
      </c>
      <c r="F30" s="19">
        <f t="shared" si="1"/>
        <v>1600</v>
      </c>
    </row>
    <row r="31" ht="17.25" customHeight="1" spans="1:6">
      <c r="A31" s="13" t="s">
        <v>87</v>
      </c>
      <c r="B31" s="14" t="s">
        <v>88</v>
      </c>
      <c r="C31" s="37" t="s">
        <v>75</v>
      </c>
      <c r="D31" s="15"/>
      <c r="E31" s="28"/>
      <c r="F31" s="33"/>
    </row>
    <row r="32" ht="17.25" customHeight="1" spans="1:6">
      <c r="A32" s="13" t="s">
        <v>43</v>
      </c>
      <c r="B32" s="14" t="s">
        <v>89</v>
      </c>
      <c r="C32" s="38" t="s">
        <v>90</v>
      </c>
      <c r="D32" s="30">
        <v>80.46</v>
      </c>
      <c r="E32" s="28">
        <v>150</v>
      </c>
      <c r="F32" s="19">
        <f>ROUND(E32*D32,2)</f>
        <v>12069</v>
      </c>
    </row>
    <row r="33" ht="17.25" customHeight="1" spans="1:6">
      <c r="A33" s="13" t="s">
        <v>91</v>
      </c>
      <c r="B33" s="14" t="s">
        <v>92</v>
      </c>
      <c r="C33" s="15" t="s">
        <v>85</v>
      </c>
      <c r="D33" s="30">
        <v>8</v>
      </c>
      <c r="E33" s="28">
        <v>150</v>
      </c>
      <c r="F33" s="19">
        <f>ROUND(E33*D33,2)</f>
        <v>1200</v>
      </c>
    </row>
    <row r="34" ht="17.25" customHeight="1" spans="1:6">
      <c r="A34" s="39"/>
      <c r="B34" s="40"/>
      <c r="C34" s="41"/>
      <c r="D34" s="42"/>
      <c r="E34" s="43"/>
      <c r="F34" s="44"/>
    </row>
    <row r="35" ht="17.25" customHeight="1" spans="1:6">
      <c r="A35" s="39"/>
      <c r="B35" s="40"/>
      <c r="C35" s="41"/>
      <c r="D35" s="42"/>
      <c r="E35" s="43"/>
      <c r="F35" s="44"/>
    </row>
    <row r="36" ht="17.25" customHeight="1" spans="1:6">
      <c r="A36" s="39"/>
      <c r="B36" s="40"/>
      <c r="C36" s="41"/>
      <c r="D36" s="42"/>
      <c r="E36" s="43"/>
      <c r="F36" s="44"/>
    </row>
    <row r="37" ht="17.25" customHeight="1" spans="1:6">
      <c r="A37" s="39"/>
      <c r="B37" s="40"/>
      <c r="C37" s="41"/>
      <c r="D37" s="42"/>
      <c r="E37" s="43"/>
      <c r="F37" s="44"/>
    </row>
    <row r="38" ht="16.5" customHeight="1" spans="1:6">
      <c r="A38" s="39"/>
      <c r="B38" s="45"/>
      <c r="C38" s="46"/>
      <c r="D38" s="46"/>
      <c r="E38" s="43"/>
      <c r="F38" s="44"/>
    </row>
    <row r="39" ht="27.95" customHeight="1" spans="1:6">
      <c r="A39" s="47" t="s">
        <v>93</v>
      </c>
      <c r="B39" s="48"/>
      <c r="C39" s="49"/>
      <c r="D39" s="49"/>
      <c r="E39" s="50"/>
      <c r="F39" s="51">
        <f>SUM(F6:F38)</f>
        <v>850152.22</v>
      </c>
    </row>
  </sheetData>
  <mergeCells count="4">
    <mergeCell ref="A2:F2"/>
    <mergeCell ref="A3:D3"/>
    <mergeCell ref="E3:F3"/>
    <mergeCell ref="A39:B39"/>
  </mergeCells>
  <printOptions horizontalCentered="1" verticalCentered="1"/>
  <pageMargins left="0.751388888888889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1.1</vt:lpstr>
      <vt:lpstr>附件2 (2)</vt:lpstr>
      <vt:lpstr>附件3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JWXZ</dc:creator>
  <cp:lastModifiedBy>区交通局</cp:lastModifiedBy>
  <dcterms:created xsi:type="dcterms:W3CDTF">2020-11-30T03:05:00Z</dcterms:created>
  <dcterms:modified xsi:type="dcterms:W3CDTF">2021-04-23T09:28:30Z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CA24F13B02074D04959A9C2139F68672</vt:lpwstr>
  </property>
</Properties>
</file>