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76" firstSheet="35" activeTab="40"/>
  </bookViews>
  <sheets>
    <sheet name="01-2021全镇收入" sheetId="57" r:id="rId1"/>
    <sheet name="02-2021全镇支出" sheetId="58" r:id="rId2"/>
    <sheet name="03-2021公共平衡 " sheetId="26" r:id="rId3"/>
    <sheet name="说明-公共预算 (1)" sheetId="80" r:id="rId4"/>
    <sheet name="04-2021公共本级支出功能 " sheetId="27" r:id="rId5"/>
    <sheet name="05-2021公共线下 " sheetId="32" r:id="rId6"/>
    <sheet name="06-2021转移支付分地区" sheetId="59" r:id="rId7"/>
    <sheet name="07-2021转移支付分项目 " sheetId="60" r:id="rId8"/>
    <sheet name="8-2021基金平衡" sheetId="33" r:id="rId9"/>
    <sheet name="说明-基金预算（1）" sheetId="77" r:id="rId10"/>
    <sheet name="9-2021基金支出" sheetId="19" r:id="rId11"/>
    <sheet name="10-2021基金转移支付" sheetId="62" r:id="rId12"/>
    <sheet name="11-2021国资 " sheetId="48" r:id="rId13"/>
    <sheet name="说明-国资预算（1）" sheetId="78" r:id="rId14"/>
    <sheet name="12-2021社保执行" sheetId="21" r:id="rId15"/>
    <sheet name="说明-社保预算（1）" sheetId="79" r:id="rId16"/>
    <sheet name="13-2022公共平衡" sheetId="71" r:id="rId17"/>
    <sheet name="说明-公共预算（2）" sheetId="76" r:id="rId18"/>
    <sheet name="14-2022公共本级支出功能 " sheetId="38" r:id="rId19"/>
    <sheet name="15-2022公共基本和项目 " sheetId="39" r:id="rId20"/>
    <sheet name="16-2022公共本级基本支出经济 " sheetId="36" r:id="rId21"/>
    <sheet name="17-2022公共线下" sheetId="29" r:id="rId22"/>
    <sheet name="18-2022转移支付分地区" sheetId="53" r:id="rId23"/>
    <sheet name="19-2022转移支付分项目" sheetId="54" r:id="rId24"/>
    <sheet name="20-2022基金平衡" sheetId="35" r:id="rId25"/>
    <sheet name="说明-基金预算 (2)" sheetId="81" r:id="rId26"/>
    <sheet name="21-2022基金支出" sheetId="7" r:id="rId27"/>
    <sheet name="22-2022基金转移支付" sheetId="61" r:id="rId28"/>
    <sheet name="23-2022国资" sheetId="49" r:id="rId29"/>
    <sheet name="说明-国资预算 (2)" sheetId="82" r:id="rId30"/>
    <sheet name="24-2022社保收入" sheetId="73" r:id="rId31"/>
    <sheet name="25-2022社保支出" sheetId="74" r:id="rId32"/>
    <sheet name="26-2022社保结余" sheetId="75" r:id="rId33"/>
    <sheet name="说明-社保预算 (2)" sheetId="83" r:id="rId34"/>
    <sheet name="27-2020债务限额、余额" sheetId="65" r:id="rId35"/>
    <sheet name="28-2021、2022一般债务余额" sheetId="66" r:id="rId36"/>
    <sheet name="29-2021、2022专项债务余额" sheetId="67" r:id="rId37"/>
    <sheet name="30-债务还本付息" sheetId="68" r:id="rId38"/>
    <sheet name="31-2022年提前下达" sheetId="69" r:id="rId39"/>
    <sheet name="32-2022新增债券安排" sheetId="70" r:id="rId40"/>
    <sheet name="绩效目标表" sheetId="84" r:id="rId41"/>
    <sheet name="部门（单位）整体支出绩效目标申报表" sheetId="85" r:id="rId42"/>
  </sheets>
  <definedNames>
    <definedName name="_xlnm._FilterDatabase" localSheetId="4" hidden="1">'04-2021公共本级支出功能 '!$A$3:$E$3</definedName>
    <definedName name="_xlnm._FilterDatabase" localSheetId="7" hidden="1">'07-2021转移支付分项目 '!$A$5:$A$6</definedName>
    <definedName name="_xlnm._FilterDatabase" localSheetId="18" hidden="1">'14-2022公共本级支出功能 '!$A$4:$B$535</definedName>
    <definedName name="_xlnm._FilterDatabase" localSheetId="23" hidden="1">'19-2022转移支付分项目'!$A$5:$A$75</definedName>
    <definedName name="_xlnm._FilterDatabase" localSheetId="10" hidden="1">'9-2021基金支出'!$A$4:$B$4</definedName>
    <definedName name="fa" localSheetId="7">#REF!</definedName>
    <definedName name="fa" localSheetId="11">#REF!</definedName>
    <definedName name="fa" localSheetId="23">#REF!</definedName>
    <definedName name="fa" localSheetId="27">#REF!</definedName>
    <definedName name="fa" localSheetId="3">#REF!</definedName>
    <definedName name="fa" localSheetId="29">#REF!</definedName>
    <definedName name="fa" localSheetId="25">#REF!</definedName>
    <definedName name="fa" localSheetId="33">#REF!</definedName>
    <definedName name="fa">#REF!</definedName>
    <definedName name="_xlnm.Print_Area" localSheetId="0">'01-2021全镇收入'!$A$1:$D$26</definedName>
    <definedName name="_xlnm.Print_Area" localSheetId="1">'02-2021全镇支出'!$A$1:$D$31</definedName>
    <definedName name="_xlnm.Print_Area" localSheetId="2">'03-2021公共平衡 '!$A$1:$P$45</definedName>
    <definedName name="_xlnm.Print_Area" localSheetId="4">'04-2021公共本级支出功能 '!$A$1:$B$581</definedName>
    <definedName name="_xlnm.Print_Area" localSheetId="5">'05-2021公共线下 '!$A$1:$D$55</definedName>
    <definedName name="_xlnm.Print_Area" localSheetId="6">'06-2021转移支付分地区'!$A$1:$D$51</definedName>
    <definedName name="_xlnm.Print_Area" localSheetId="7">'07-2021转移支付分项目 '!$A$1:$C$57</definedName>
    <definedName name="_xlnm.Print_Area" localSheetId="12">'11-2021国资 '!$A$1:$N$23</definedName>
    <definedName name="_xlnm.Print_Area" localSheetId="14">'12-2021社保执行'!$A$1:$M$17</definedName>
    <definedName name="_xlnm.Print_Area" localSheetId="16">'13-2022公共平衡'!$A$1:$H$43</definedName>
    <definedName name="_xlnm.Print_Area" localSheetId="18">'14-2022公共本级支出功能 '!$A$1:$B$535</definedName>
    <definedName name="_xlnm.Print_Area" localSheetId="19">'15-2022公共基本和项目 '!$A$1:$D$33</definedName>
    <definedName name="_xlnm.Print_Area" localSheetId="20">'16-2022公共本级基本支出经济 '!$A$1:$B$30</definedName>
    <definedName name="_xlnm.Print_Area" localSheetId="21">'17-2022公共线下'!$A$1:$D$46</definedName>
    <definedName name="_xlnm.Print_Area" localSheetId="22">'18-2022转移支付分地区'!$A$1:$B$54</definedName>
    <definedName name="_xlnm.Print_Area" localSheetId="23">'19-2022转移支付分项目'!$A$1:$B$13</definedName>
    <definedName name="_xlnm.Print_Area" localSheetId="26">'21-2022基金支出'!$A$1:$B$47</definedName>
    <definedName name="_xlnm.Print_Area" localSheetId="37">'30-债务还本付息'!$A$1:$D$26</definedName>
    <definedName name="_xlnm.Print_Area" localSheetId="8">'8-2021基金平衡'!$A$1:$P$30</definedName>
    <definedName name="_xlnm.Print_Area" localSheetId="10">'9-2021基金支出'!$A$1:$B$57</definedName>
    <definedName name="_xlnm.Print_Area" localSheetId="3">'说明-公共预算 (1)'!$A$1:$D$35</definedName>
    <definedName name="_xlnm.Print_Area" localSheetId="29">'说明-国资预算 (2)'!$A$1:$D$35</definedName>
    <definedName name="_xlnm.Print_Titles" localSheetId="2">'03-2021公共平衡 '!$2:$4</definedName>
    <definedName name="_xlnm.Print_Titles" localSheetId="4">'04-2021公共本级支出功能 '!$1:$4</definedName>
    <definedName name="_xlnm.Print_Titles" localSheetId="5">'05-2021公共线下 '!$2:$4</definedName>
    <definedName name="_xlnm.Print_Titles" localSheetId="6">'06-2021转移支付分地区'!$2:$6</definedName>
    <definedName name="_xlnm.Print_Titles" localSheetId="7">'07-2021转移支付分项目 '!$2:$5</definedName>
    <definedName name="_xlnm.Print_Titles" localSheetId="18">'14-2022公共本级支出功能 '!$4:$4</definedName>
    <definedName name="_xlnm.Print_Titles" localSheetId="20">'16-2022公共本级基本支出经济 '!$2:$5</definedName>
    <definedName name="_xlnm.Print_Titles" localSheetId="21">'17-2022公共线下'!$1:$4</definedName>
    <definedName name="_xlnm.Print_Titles" localSheetId="22">'18-2022转移支付分地区'!$2:$6</definedName>
    <definedName name="_xlnm.Print_Titles" localSheetId="23">'19-2022转移支付分项目'!$2:$5</definedName>
    <definedName name="_xlnm.Print_Titles" localSheetId="26">'21-2022基金支出'!$2:$4</definedName>
    <definedName name="_xlnm.Print_Titles" localSheetId="8">'8-2021基金平衡'!$1:$4</definedName>
    <definedName name="_xlnm.Print_Titles" localSheetId="10">'9-2021基金支出'!$4:$4</definedName>
    <definedName name="地区名称" localSheetId="2">#REF!</definedName>
    <definedName name="地区名称" localSheetId="4">#REF!</definedName>
    <definedName name="地区名称" localSheetId="5">#REF!</definedName>
    <definedName name="地区名称" localSheetId="6">#REF!</definedName>
    <definedName name="地区名称" localSheetId="7">#REF!</definedName>
    <definedName name="地区名称" localSheetId="11">#REF!</definedName>
    <definedName name="地区名称" localSheetId="12">#REF!</definedName>
    <definedName name="地区名称" localSheetId="14">#REF!</definedName>
    <definedName name="地区名称" localSheetId="18">#REF!</definedName>
    <definedName name="地区名称" localSheetId="21">#REF!</definedName>
    <definedName name="地区名称" localSheetId="22">#REF!</definedName>
    <definedName name="地区名称" localSheetId="23">#REF!</definedName>
    <definedName name="地区名称" localSheetId="24">#REF!</definedName>
    <definedName name="地区名称" localSheetId="27">#REF!</definedName>
    <definedName name="地区名称" localSheetId="28">#REF!</definedName>
    <definedName name="地区名称" localSheetId="8">#REF!</definedName>
    <definedName name="地区名称" localSheetId="3">#REF!</definedName>
    <definedName name="地区名称" localSheetId="29">#REF!</definedName>
    <definedName name="地区名称" localSheetId="25">#REF!</definedName>
    <definedName name="地区名称" localSheetId="33">#REF!</definedName>
    <definedName name="地区名称">#REF!</definedName>
  </definedNames>
  <calcPr calcId="144525"/>
</workbook>
</file>

<file path=xl/sharedStrings.xml><?xml version="1.0" encoding="utf-8"?>
<sst xmlns="http://schemas.openxmlformats.org/spreadsheetml/2006/main" count="2986" uniqueCount="2094">
  <si>
    <t>表1</t>
  </si>
  <si>
    <t>2021年全镇财政预算收入执行表</t>
  </si>
  <si>
    <t>单位：万元</t>
  </si>
  <si>
    <t>收      入</t>
  </si>
  <si>
    <t>执行数</t>
  </si>
  <si>
    <t>增长%</t>
  </si>
  <si>
    <t>一、一般公共预算收入</t>
  </si>
  <si>
    <t xml:space="preserve">  税收收入</t>
  </si>
  <si>
    <t>　　增值税</t>
  </si>
  <si>
    <t>　　企业所得税</t>
  </si>
  <si>
    <t>　　个人所得税</t>
  </si>
  <si>
    <t>　　资源税</t>
  </si>
  <si>
    <t>　　城市维护建设税</t>
  </si>
  <si>
    <t>　　房产税</t>
  </si>
  <si>
    <t>　　印花税</t>
  </si>
  <si>
    <t>　　城镇土地使用税</t>
  </si>
  <si>
    <t>　　土地增值税</t>
  </si>
  <si>
    <t>　　车船税</t>
  </si>
  <si>
    <t>　　耕地占用税</t>
  </si>
  <si>
    <t>　　契税</t>
  </si>
  <si>
    <t>　　烟叶税</t>
  </si>
  <si>
    <t xml:space="preserve">    环保税</t>
  </si>
  <si>
    <t xml:space="preserve">    其他税收</t>
  </si>
  <si>
    <t xml:space="preserve">  非税收入</t>
  </si>
  <si>
    <t>二、政府性基金预算收入</t>
  </si>
  <si>
    <t xml:space="preserve">   其中：国有土地使用权出让收入</t>
  </si>
  <si>
    <t>三、国有资本经营预算收入</t>
  </si>
  <si>
    <t>注：由于四舍五入因素，部分分项加和与总数可能略有差异，下同。</t>
  </si>
  <si>
    <t>表2</t>
  </si>
  <si>
    <t>2021年全镇财政预算支出执行表</t>
  </si>
  <si>
    <t>支出</t>
  </si>
  <si>
    <t>2020年决算数</t>
  </si>
  <si>
    <t>一、一般公共预算支出</t>
  </si>
  <si>
    <t>一般公共服务支出</t>
  </si>
  <si>
    <t>外交支出</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</si>
  <si>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</si>
  <si>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</si>
  <si>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</si>
  <si>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</si>
  <si>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</si>
  <si>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</si>
  <si>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</si>
  <si>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</si>
  <si>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</si>
  <si>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</si>
  <si>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</si>
  <si>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资源勘探信息等支出</t>
  </si>
  <si>
    <t>商业服务业等支出</t>
  </si>
  <si>
    <t>金融支出</t>
  </si>
  <si>
    <t>援助其他地区支出</t>
  </si>
  <si>
    <t>自然资源海洋气象等支出</t>
  </si>
  <si>
    <t>住房保障支出</t>
  </si>
  <si>
    <t>粮油物资储备支出</t>
  </si>
  <si>
    <t>灾害防治及应急管理支出</t>
  </si>
  <si>
    <t>其他支出</t>
  </si>
  <si>
    <t>债务付息支出</t>
  </si>
  <si>
    <t>债务发行费用支出</t>
  </si>
  <si>
    <t>二、政府性基金预算支出</t>
  </si>
  <si>
    <t>三、国有资本经营预算支出</t>
  </si>
  <si>
    <t>表3</t>
  </si>
  <si>
    <t>2021年镇级一般公共预算收支执行表</t>
  </si>
  <si>
    <t>预算数</t>
  </si>
  <si>
    <t>调整
预算数</t>
  </si>
  <si>
    <t>变动
预算数</t>
  </si>
  <si>
    <t>上年2020年决算数</t>
  </si>
  <si>
    <t>执行数
为变动
预算%</t>
  </si>
  <si>
    <t>执行数比
上年决算
数增长%</t>
  </si>
  <si>
    <t>支      出</t>
  </si>
  <si>
    <t>上年决算数</t>
  </si>
  <si>
    <t>总  计</t>
  </si>
  <si>
    <t>本级收入合计</t>
  </si>
  <si>
    <t>本级支出合计</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</si>
  <si>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</si>
  <si>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</si>
  <si>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</si>
  <si>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</si>
  <si>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</si>
  <si>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</si>
  <si>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</si>
  <si>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</si>
  <si>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</si>
  <si>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</si>
  <si>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</si>
  <si>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</si>
  <si>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</si>
  <si>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七、文化旅游体育与传媒支出</t>
  </si>
  <si>
    <t xml:space="preserve">    印花税</t>
  </si>
  <si>
    <t>八、社会保障和就业支出</t>
  </si>
  <si>
    <t xml:space="preserve">    城镇土地使用税</t>
  </si>
  <si>
    <t>九、卫生健康支出</t>
  </si>
  <si>
    <t xml:space="preserve">    土地增值税</t>
  </si>
  <si>
    <t>十、节能环保支出</t>
  </si>
  <si>
    <t xml:space="preserve">    耕地占用税</t>
  </si>
  <si>
    <t>十一、城乡社区支出</t>
  </si>
  <si>
    <t xml:space="preserve">    契税</t>
  </si>
  <si>
    <t>十二、农林水支出</t>
  </si>
  <si>
    <t xml:space="preserve">    环境保护税</t>
  </si>
  <si>
    <t>十三、交通运输支出</t>
  </si>
  <si>
    <t xml:space="preserve">    其他税收收入</t>
  </si>
  <si>
    <t>十四、资源勘探工业信息等支出</t>
  </si>
  <si>
    <t>十五、商业服务业等支出</t>
  </si>
  <si>
    <t xml:space="preserve"> </t>
  </si>
  <si>
    <t>十六、金融支出</t>
  </si>
  <si>
    <t>二、非税收入</t>
  </si>
  <si>
    <t>十七、援助其他地区支出</t>
  </si>
  <si>
    <t xml:space="preserve">    专项收入</t>
  </si>
  <si>
    <t>十八、自然资源海洋气象等支出</t>
  </si>
  <si>
    <t xml:space="preserve">    行政事业性收费收入</t>
  </si>
  <si>
    <t>十九、住房保障支出</t>
  </si>
  <si>
    <t xml:space="preserve">    罚没收入</t>
  </si>
  <si>
    <t>二十、粮油物资储备支出</t>
  </si>
  <si>
    <t xml:space="preserve">    国有资源(资产)有偿使用收入</t>
  </si>
  <si>
    <t>二十一、灾害防治及应急管理支出</t>
  </si>
  <si>
    <t xml:space="preserve">    捐赠收入</t>
  </si>
  <si>
    <t>二十二、预备费</t>
  </si>
  <si>
    <t xml:space="preserve">    政府住房基金收入</t>
  </si>
  <si>
    <t>二十三、其他支出</t>
  </si>
  <si>
    <t xml:space="preserve">    其他收入</t>
  </si>
  <si>
    <t>二十四、债务付息支出</t>
  </si>
  <si>
    <t>二十五、债务发行费用支出</t>
  </si>
  <si>
    <t>转移性收入合计</t>
  </si>
  <si>
    <t>转移性支出合计</t>
  </si>
  <si>
    <t>一、上级补助收入</t>
  </si>
  <si>
    <t>一、上解上级支出</t>
  </si>
  <si>
    <t>二、下级上解收入</t>
  </si>
  <si>
    <t>二、补助下级支出</t>
  </si>
  <si>
    <t>三、动用预算稳定调节基金</t>
  </si>
  <si>
    <t>三、地方政府债务还本支出</t>
  </si>
  <si>
    <t>四、调入资金</t>
  </si>
  <si>
    <t xml:space="preserve">    地方政府债券还本支出</t>
  </si>
  <si>
    <t xml:space="preserve">五、地方政府债务收入 </t>
  </si>
  <si>
    <t xml:space="preserve">    地方政府其他债务还本支出</t>
  </si>
  <si>
    <t xml:space="preserve">    地方政府债券收入(新增）</t>
  </si>
  <si>
    <t>四、安排预算稳定调节基金</t>
  </si>
  <si>
    <t xml:space="preserve">    地方政府债券收入(再融资）</t>
  </si>
  <si>
    <t xml:space="preserve">五、地方政府债务转贷支出 </t>
  </si>
  <si>
    <t xml:space="preserve">    地方政府外债借款收入</t>
  </si>
  <si>
    <t xml:space="preserve">    地方政府债券转贷支出（新增）</t>
  </si>
  <si>
    <t>六、上年结转</t>
  </si>
  <si>
    <t xml:space="preserve">    地方政府债券转贷支出（再融资）</t>
  </si>
  <si>
    <t xml:space="preserve">  </t>
  </si>
  <si>
    <t xml:space="preserve">    地方政府外债借款转贷支出</t>
  </si>
  <si>
    <t>六、结转下年</t>
  </si>
  <si>
    <t xml:space="preserve">注：1.本表直观反映2021年一般公共预算收入与支出的平衡关系。
    2.收入总计（本级收入合计+转移性收入合计）=支出总计（本级支出合计+转移性支出合计）。
    3.调整预算数是指根据预算法规定，经区人大常委会审查批准对年初预算进行调整后形成的预算数，下同。
    4.变动预算数是指在调整预算数的基础上，根据预算法规定，因不需地方配套的上级专项转移支付增加、上年结转资金安排使用等不属于预算调整事项但引起预算收支变动后形成的预算数，下同。
    </t>
  </si>
  <si>
    <t>关于2021年宝峰镇一般公共预算
收支执行情况的说明</t>
  </si>
  <si>
    <r>
      <rPr>
        <sz val="16"/>
        <rFont val="方正仿宋_GBK"/>
        <charset val="134"/>
      </rPr>
      <t xml:space="preserve">     一般公共预算是以对税收为主体的财政收入，安排用于保障和改善民生、推动本级经济发展、维护全镇安全、维持全镇运转等方面的收支预算。
    </t>
    </r>
    <r>
      <rPr>
        <sz val="16"/>
        <rFont val="方正黑体_GBK"/>
        <charset val="134"/>
      </rPr>
      <t xml:space="preserve"> 一、 2020年镇本级一般公共预算收入。
    2020年镇本级一般公共预算收入年初预算为261万元，变动预算为261万元，执行数为229.16万元，较上年增长30.4%。其中，税收收入204.91万元，较上年增长32.2%；非税收入24.25万元，较上年增长16.9%。
    一般公共预算本级收入加上上级补助、动用预算稳定调节基金、上年结转等，收入总计5664.89万元。
    二、 2020年镇本级一般公共预算支出。
    2020年镇本级一般公共预算支出年初预算为3766.10万元，变动预算为5696.73万元，执行数为5664.89万元，较上年增长42.5%。其中：卫生健康支出增长33.8%、城乡社区支出增长465.2%、交通运输支出增长511.7%、住房保障支出增长310.2%、灾害防治及应急管理支出增长1893.7%，主要是本年度上级部门加大对本镇农村改厕、农村危房改造、农村公路建设、人行便道、太阳能路灯等民生方面支出，相应增加镇本级支出。
    一般公共预算本级支出加上上解上级支出、安排预算稳定调节基金和结转下年等，支出总计5664.89万元。</t>
    </r>
    <r>
      <rPr>
        <sz val="16"/>
        <rFont val="方正仿宋_GBK"/>
        <charset val="134"/>
      </rPr>
      <t xml:space="preserve">
     务转贷支出等，支出总计124.7亿元。</t>
    </r>
  </si>
  <si>
    <t>表4</t>
  </si>
  <si>
    <t>2021年镇级一般公共预算本级支出执行表</t>
  </si>
  <si>
    <t>支        出</t>
  </si>
  <si>
    <t xml:space="preserve">  一、一般公共服务支出</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</si>
  <si>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</si>
  <si>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</si>
  <si>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</si>
  <si>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</si>
  <si>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</si>
  <si>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</si>
  <si>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</si>
  <si>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政府办公厅(室)及相关机构事务</t>
  </si>
  <si>
    <t xml:space="preserve">      信访事务</t>
  </si>
  <si>
    <t xml:space="preserve">      其他政府办公厅(室)及相关机构事务支出</t>
  </si>
  <si>
    <t xml:space="preserve">    发展与改革事务</t>
  </si>
  <si>
    <t xml:space="preserve">      战略规划与实施</t>
  </si>
  <si>
    <t xml:space="preserve">      社会事业发展规划</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</si>
  <si>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</si>
  <si>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</si>
  <si>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</si>
  <si>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</si>
  <si>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</si>
  <si>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</si>
  <si>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</si>
  <si>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</si>
  <si>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</si>
  <si>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税收事务</t>
  </si>
  <si>
    <t xml:space="preserve">    审计事务</t>
  </si>
  <si>
    <t xml:space="preserve">      审计业务</t>
  </si>
  <si>
    <t xml:space="preserve">    海关事务</t>
  </si>
  <si>
    <t xml:space="preserve">    人力资源事务</t>
  </si>
  <si>
    <t xml:space="preserve">      引进人才费用</t>
  </si>
  <si>
    <t xml:space="preserve">      其他人力资源事务支出</t>
  </si>
  <si>
    <t xml:space="preserve">    纪检监察事务</t>
  </si>
  <si>
    <t xml:space="preserve">    商贸事务</t>
  </si>
  <si>
    <t xml:space="preserve">      招商引资</t>
  </si>
  <si>
    <t xml:space="preserve">      其他商贸事务支出</t>
  </si>
  <si>
    <t xml:space="preserve">    港澳台事务</t>
  </si>
  <si>
    <t xml:space="preserve">      其他港澳台事务支出</t>
  </si>
  <si>
    <t xml:space="preserve">    档案事务</t>
  </si>
  <si>
    <t xml:space="preserve">      档案馆</t>
  </si>
  <si>
    <t xml:space="preserve">    民主党派及工商联事务</t>
  </si>
  <si>
    <t xml:space="preserve">      参政议政</t>
  </si>
  <si>
    <t xml:space="preserve">      其他民主党派及工商联事务支出</t>
  </si>
  <si>
    <t xml:space="preserve">    群众团体事务</t>
  </si>
  <si>
    <t xml:space="preserve">      其他群众团体事务支出</t>
  </si>
  <si>
    <t xml:space="preserve">    党委办公厅(室)及相关机构事务</t>
  </si>
  <si>
    <t xml:space="preserve">      其他党委办公厅(室)及相关机构事务支出</t>
  </si>
  <si>
    <t xml:space="preserve">    组织事务</t>
  </si>
  <si>
    <t xml:space="preserve">      公务员事务</t>
  </si>
  <si>
    <t xml:space="preserve">      其他组织事务支出</t>
  </si>
  <si>
    <t xml:space="preserve">    宣传事务</t>
  </si>
  <si>
    <t xml:space="preserve">    统战事务</t>
  </si>
  <si>
    <t xml:space="preserve">      宗教事务</t>
  </si>
  <si>
    <t xml:space="preserve">    其他共产党事务支出</t>
  </si>
  <si>
    <t xml:space="preserve">      其他共产党事务支出</t>
  </si>
  <si>
    <t xml:space="preserve">    网信事务</t>
  </si>
  <si>
    <t xml:space="preserve">    市场监督管理事务</t>
  </si>
  <si>
    <t xml:space="preserve">      食品安全监管</t>
  </si>
  <si>
    <t xml:space="preserve">    其他一般公共服务支出</t>
  </si>
  <si>
    <t xml:space="preserve">      其他一般公共服务支出</t>
  </si>
  <si>
    <t xml:space="preserve">  三、国防支出</t>
  </si>
  <si>
    <t xml:space="preserve">    其他国防支出</t>
  </si>
  <si>
    <t xml:space="preserve">  四、公共安全支出</t>
  </si>
  <si>
    <t xml:space="preserve">    武装警察部队</t>
  </si>
  <si>
    <t xml:space="preserve">      武装警察部队</t>
  </si>
  <si>
    <t xml:space="preserve">    公安</t>
  </si>
  <si>
    <t xml:space="preserve">      执法办案</t>
  </si>
  <si>
    <t xml:space="preserve">      其他公安支出</t>
  </si>
  <si>
    <t xml:space="preserve">    检察</t>
  </si>
  <si>
    <t xml:space="preserve">    法院</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</si>
  <si>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</si>
  <si>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</si>
  <si>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</si>
  <si>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</si>
  <si>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</si>
  <si>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</si>
  <si>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社区矫正</t>
  </si>
  <si>
    <t xml:space="preserve">      法制建设</t>
  </si>
  <si>
    <t xml:space="preserve">      其他司法支出</t>
  </si>
  <si>
    <t xml:space="preserve">    其他公共安全支出</t>
  </si>
  <si>
    <t xml:space="preserve">      其他公共安全支出</t>
  </si>
  <si>
    <t xml:space="preserve">  五、教育支出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</si>
  <si>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</si>
  <si>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</si>
  <si>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</si>
  <si>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</si>
  <si>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</si>
  <si>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</si>
  <si>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</si>
  <si>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</si>
  <si>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</si>
  <si>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</si>
  <si>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</si>
  <si>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</si>
  <si>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</si>
  <si>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</si>
  <si>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</si>
  <si>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</si>
  <si>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</si>
  <si>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教师进修</t>
  </si>
  <si>
    <t xml:space="preserve">      干部教育</t>
  </si>
  <si>
    <t xml:space="preserve">    教育费附加安排的支出</t>
  </si>
  <si>
    <t xml:space="preserve">      其他教育费附加安排的支出</t>
  </si>
  <si>
    <t xml:space="preserve">    其他教育支出</t>
  </si>
  <si>
    <t xml:space="preserve">      其他教育支出</t>
  </si>
  <si>
    <t xml:space="preserve">  六、科学技术支出</t>
  </si>
  <si>
    <t xml:space="preserve">    科学技术管理事务</t>
  </si>
  <si>
    <t xml:space="preserve">    技术研究与开发</t>
  </si>
  <si>
    <t xml:space="preserve">      其他技术研究与开发支出</t>
  </si>
  <si>
    <t xml:space="preserve">    科技条件与服务</t>
  </si>
  <si>
    <t xml:space="preserve">      技术创新服务体系</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</si>
  <si>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</si>
  <si>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</si>
  <si>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</si>
  <si>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</si>
  <si>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</si>
  <si>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</si>
  <si>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</si>
  <si>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科技奖励</t>
  </si>
  <si>
    <t xml:space="preserve">      其他科学技术支出</t>
  </si>
  <si>
    <t xml:space="preserve">  七、文化旅游体育与传媒支出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</si>
  <si>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</si>
  <si>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</si>
  <si>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</si>
  <si>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</si>
  <si>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</si>
  <si>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</si>
  <si>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</si>
  <si>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</si>
  <si>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</si>
  <si>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</si>
  <si>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</si>
  <si>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</si>
  <si>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</si>
  <si>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体育</t>
  </si>
  <si>
    <t xml:space="preserve">      运动项目管理</t>
  </si>
  <si>
    <t xml:space="preserve">      体育竞赛</t>
  </si>
  <si>
    <t xml:space="preserve">      体育训练</t>
  </si>
  <si>
    <t xml:space="preserve">      体育场馆</t>
  </si>
  <si>
    <t xml:space="preserve">      群众体育</t>
  </si>
  <si>
    <t xml:space="preserve">      其他体育支出</t>
  </si>
  <si>
    <t xml:space="preserve">    新闻出版电影</t>
  </si>
  <si>
    <t xml:space="preserve">      新闻通讯</t>
  </si>
  <si>
    <t xml:space="preserve">      其他新闻出版电影支出</t>
  </si>
  <si>
    <t xml:space="preserve">    广播电视</t>
  </si>
  <si>
    <t xml:space="preserve">      广播</t>
  </si>
  <si>
    <t xml:space="preserve">      电视</t>
  </si>
  <si>
    <t xml:space="preserve">    其他文化旅游体育与传媒支出</t>
  </si>
  <si>
    <t xml:space="preserve">      宣传文化发展专项支出</t>
  </si>
  <si>
    <t xml:space="preserve">      其他文化旅游体育与传媒支出</t>
  </si>
  <si>
    <t xml:space="preserve">  八、社会保障和就业支出</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</si>
  <si>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</si>
  <si>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</si>
  <si>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</si>
  <si>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</si>
  <si>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</si>
  <si>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</si>
  <si>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</si>
  <si>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</si>
  <si>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</si>
  <si>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</si>
  <si>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</si>
  <si>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</si>
  <si>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</si>
  <si>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离退休人员管理机构</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</si>
  <si>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</si>
  <si>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</si>
  <si>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</si>
  <si>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</si>
  <si>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</si>
  <si>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社会保险补贴</t>
  </si>
  <si>
    <t xml:space="preserve">      公益性岗位补贴</t>
  </si>
  <si>
    <t xml:space="preserve">      职业技能鉴定补贴</t>
  </si>
  <si>
    <t xml:space="preserve">      就业见习补贴</t>
  </si>
  <si>
    <t xml:space="preserve">      求职创业补贴</t>
  </si>
  <si>
    <t xml:space="preserve">      其他就业补助支出</t>
  </si>
  <si>
    <t xml:space="preserve">    抚恤</t>
  </si>
  <si>
    <t>死亡抚恤</t>
  </si>
  <si>
    <t>伤残抚恤</t>
  </si>
  <si>
    <t>在乡复员、退伍军人生活补助</t>
  </si>
  <si>
    <t>优抚事业单位支出</t>
  </si>
  <si>
    <t>义务兵优待</t>
  </si>
  <si>
    <t>农村籍退役士兵老年生活补助</t>
  </si>
  <si>
    <t>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</si>
  <si>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</si>
  <si>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</si>
  <si>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</si>
  <si>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</si>
  <si>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</si>
  <si>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</si>
  <si>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</si>
  <si>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</si>
  <si>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</si>
  <si>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</si>
  <si>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</si>
  <si>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</si>
  <si>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</si>
  <si>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</si>
  <si>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</si>
  <si>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</si>
  <si>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</si>
  <si>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</si>
  <si>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</si>
  <si>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</si>
  <si>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</si>
  <si>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</si>
  <si>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</si>
  <si>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</si>
  <si>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</si>
  <si>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特困人员救助供养</t>
  </si>
  <si>
    <t>城市特困人员救助供养支出</t>
  </si>
  <si>
    <t>农村特困人员救助供养支出</t>
  </si>
  <si>
    <t xml:space="preserve">    其他生活救助</t>
  </si>
  <si>
    <t>其他城市生活救助</t>
  </si>
  <si>
    <t>其他农村生活救助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</si>
  <si>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</si>
  <si>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</si>
  <si>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</si>
  <si>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</si>
  <si>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</si>
  <si>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</si>
  <si>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 xml:space="preserve">  九、卫生健康支出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</si>
  <si>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</si>
  <si>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</si>
  <si>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</si>
  <si>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</si>
  <si>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</si>
  <si>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</si>
  <si>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妇幼保健医院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</si>
  <si>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</si>
  <si>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</si>
  <si>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</si>
  <si>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</si>
  <si>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</si>
  <si>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</si>
  <si>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</si>
  <si>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</si>
  <si>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</si>
  <si>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</si>
  <si>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</si>
  <si>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</si>
  <si>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</si>
  <si>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</si>
  <si>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</si>
  <si>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</si>
  <si>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</si>
  <si>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</si>
  <si>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</si>
  <si>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</si>
  <si>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</si>
  <si>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</si>
  <si>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</si>
  <si>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</si>
  <si>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</si>
  <si>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</si>
  <si>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</si>
  <si>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</si>
  <si>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</si>
  <si>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</si>
  <si>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</si>
  <si>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</si>
  <si>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</si>
  <si>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</si>
  <si>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其他医疗保障管理事务支出</t>
  </si>
  <si>
    <t xml:space="preserve">    其他卫生健康支出</t>
  </si>
  <si>
    <t xml:space="preserve">      其他卫生健康支出</t>
  </si>
  <si>
    <t xml:space="preserve">       其他卫生健康支出</t>
  </si>
  <si>
    <t xml:space="preserve">  十、节能环保支出</t>
  </si>
  <si>
    <t xml:space="preserve">    环境保护管理事务</t>
  </si>
  <si>
    <t xml:space="preserve">      环境保护法规、规划及标准</t>
  </si>
  <si>
    <t xml:space="preserve">      其他环境保护管理事务支出</t>
  </si>
  <si>
    <t xml:space="preserve">    环境监测与监察</t>
  </si>
  <si>
    <t xml:space="preserve">      其他环境监测与监察支出</t>
  </si>
  <si>
    <t xml:space="preserve">    污染防治</t>
  </si>
  <si>
    <t xml:space="preserve">      水体</t>
  </si>
  <si>
    <t xml:space="preserve">      固体废弃物与化学品</t>
  </si>
  <si>
    <t xml:space="preserve">      其他污染防治支出</t>
  </si>
  <si>
    <t xml:space="preserve">    自然生态保护</t>
  </si>
  <si>
    <t xml:space="preserve">      生态保护</t>
  </si>
  <si>
    <t xml:space="preserve">      农村环境保护</t>
  </si>
  <si>
    <t xml:space="preserve">    天然林保护</t>
  </si>
  <si>
    <t xml:space="preserve">      政策性社会性支出补助</t>
  </si>
  <si>
    <t xml:space="preserve">      其他天然林保护支出</t>
  </si>
  <si>
    <t xml:space="preserve">    退耕还林还草</t>
  </si>
  <si>
    <t xml:space="preserve">      退耕还林粮食折现补贴</t>
  </si>
  <si>
    <t xml:space="preserve">      其他退耕还林还草支出</t>
  </si>
  <si>
    <t xml:space="preserve">    能源节约利用</t>
  </si>
  <si>
    <t xml:space="preserve">      能源节约利用</t>
  </si>
  <si>
    <t xml:space="preserve">    污染减排</t>
  </si>
  <si>
    <t xml:space="preserve">      生态环境监测与信息</t>
  </si>
  <si>
    <t xml:space="preserve">      生态环境执法监察</t>
  </si>
  <si>
    <t xml:space="preserve">      减排专项支出</t>
  </si>
  <si>
    <t xml:space="preserve">    其他节能环保支出</t>
  </si>
  <si>
    <t xml:space="preserve">      其他节能环保支出</t>
  </si>
  <si>
    <t xml:space="preserve">  十一、城乡社区支出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</si>
  <si>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</si>
  <si>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</si>
  <si>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</si>
  <si>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</si>
  <si>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</si>
  <si>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</si>
  <si>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</si>
  <si>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</si>
  <si>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</si>
  <si>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</si>
  <si>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</si>
  <si>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</si>
  <si>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</si>
  <si>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</si>
  <si>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</si>
  <si>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</si>
  <si>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十二、农林水支出</t>
  </si>
  <si>
    <t xml:space="preserve">    农业农村</t>
  </si>
  <si>
    <t xml:space="preserve">      科技转化与推广服务</t>
  </si>
  <si>
    <t xml:space="preserve">      病虫害控制</t>
  </si>
  <si>
    <t xml:space="preserve">      农产品质量安全</t>
  </si>
  <si>
    <t xml:space="preserve">      执法监管</t>
  </si>
  <si>
    <t xml:space="preserve">      防灾救灾</t>
  </si>
  <si>
    <t xml:space="preserve">      农业生产发展</t>
  </si>
  <si>
    <t xml:space="preserve">      农村合作经济</t>
  </si>
  <si>
    <t xml:space="preserve">      农产品加工与促销</t>
  </si>
  <si>
    <t xml:space="preserve">      农业资源保护修复与利用</t>
  </si>
  <si>
    <t xml:space="preserve">      成品油价格改革对渔业的补贴</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</si>
  <si>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</si>
  <si>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</si>
  <si>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</si>
  <si>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</si>
  <si>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</si>
  <si>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</si>
  <si>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</si>
  <si>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</si>
  <si>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湿地保护</t>
  </si>
  <si>
    <t xml:space="preserve">      执法与监督</t>
  </si>
  <si>
    <t xml:space="preserve">      林区公共支出</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</si>
  <si>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</si>
  <si>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</si>
  <si>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</si>
  <si>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</si>
  <si>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</si>
  <si>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</si>
  <si>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</si>
  <si>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</si>
  <si>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</si>
  <si>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</si>
  <si>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</si>
  <si>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</si>
  <si>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</si>
  <si>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</si>
  <si>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农村人畜饮水</t>
  </si>
  <si>
    <t xml:space="preserve">      其他水利支出</t>
  </si>
  <si>
    <t xml:space="preserve">    扶贫</t>
  </si>
  <si>
    <t xml:space="preserve">      农村基础设施建设</t>
  </si>
  <si>
    <t xml:space="preserve">      生产发展</t>
  </si>
  <si>
    <t xml:space="preserve">      社会发展</t>
  </si>
  <si>
    <t xml:space="preserve">      其他扶贫支出</t>
  </si>
  <si>
    <t xml:space="preserve">    农村综合改革</t>
  </si>
  <si>
    <t xml:space="preserve">      对村级一事一议的补助</t>
  </si>
  <si>
    <t>对村民委员会和村党支部的补助</t>
  </si>
  <si>
    <t>其他农村综合改革支出</t>
  </si>
  <si>
    <t xml:space="preserve">    普惠金融发展支出</t>
  </si>
  <si>
    <t xml:space="preserve">      支持农村金融机构</t>
  </si>
  <si>
    <t xml:space="preserve">      农业保险保费补贴</t>
  </si>
  <si>
    <t xml:space="preserve">      创业担保贷款贴息</t>
  </si>
  <si>
    <t xml:space="preserve">      其他普惠金融发展支出</t>
  </si>
  <si>
    <t xml:space="preserve">    其他农林水支出</t>
  </si>
  <si>
    <t xml:space="preserve">      其他农林水支出</t>
  </si>
  <si>
    <t xml:space="preserve">  十三、交通运输支出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</si>
  <si>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</si>
  <si>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</si>
  <si>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</si>
  <si>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</si>
  <si>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</si>
  <si>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</si>
  <si>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</si>
  <si>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内河运输</t>
  </si>
  <si>
    <t xml:space="preserve">      其他公路水路运输支出</t>
  </si>
  <si>
    <t xml:space="preserve">    铁路运输</t>
  </si>
  <si>
    <t xml:space="preserve">      铁路专项运输</t>
  </si>
  <si>
    <t xml:space="preserve">    成品油价格改革对交通运输的补贴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</si>
  <si>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</si>
  <si>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</si>
  <si>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</si>
  <si>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</si>
  <si>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</si>
  <si>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其他交通运输支出</t>
  </si>
  <si>
    <t xml:space="preserve">  十四、资源勘探工业信息等支出</t>
  </si>
  <si>
    <t xml:space="preserve">    资源勘探开发</t>
  </si>
  <si>
    <t xml:space="preserve">      煤炭勘探开采和洗选</t>
  </si>
  <si>
    <t xml:space="preserve">    制造业</t>
  </si>
  <si>
    <t xml:space="preserve">      其他制造业支出</t>
  </si>
  <si>
    <t xml:space="preserve">    工业和信息产业监管</t>
  </si>
  <si>
    <t xml:space="preserve">      工业和信息产业支持</t>
  </si>
  <si>
    <t xml:space="preserve">      其他工业和信息产业监管支出</t>
  </si>
  <si>
    <t xml:space="preserve">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</si>
  <si>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</si>
  <si>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</si>
  <si>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</si>
  <si>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</si>
  <si>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其他资源勘探工业信息等支出</t>
  </si>
  <si>
    <t xml:space="preserve">      其他资源勘探工业信息等支出</t>
  </si>
  <si>
    <t xml:space="preserve">  十五、商业服务业等支出</t>
  </si>
  <si>
    <t xml:space="preserve">    商业流通事务</t>
  </si>
  <si>
    <t xml:space="preserve">      民贸民品贷款贴息</t>
  </si>
  <si>
    <t xml:space="preserve">      其他商业流通事务支出</t>
  </si>
  <si>
    <t xml:space="preserve">    涉外发展服务支出</t>
  </si>
  <si>
    <t xml:space="preserve">      其他涉外发展服务支出</t>
  </si>
  <si>
    <t xml:space="preserve">    其他商业服务业等支出</t>
  </si>
  <si>
    <t xml:space="preserve">      服务业基础设施建设</t>
  </si>
  <si>
    <t xml:space="preserve">      其他商业服务业等支出</t>
  </si>
  <si>
    <t xml:space="preserve">  十六、金融支出</t>
  </si>
  <si>
    <t xml:space="preserve">    金融部门行政支出</t>
  </si>
  <si>
    <t xml:space="preserve">    金融发展支出</t>
  </si>
  <si>
    <t xml:space="preserve">      利息费用补贴支出</t>
  </si>
  <si>
    <t xml:space="preserve">    其他金融支出</t>
  </si>
  <si>
    <t xml:space="preserve">     重点企业贷款贴息</t>
  </si>
  <si>
    <t xml:space="preserve">  十八、自然资源海洋气象等支出</t>
  </si>
  <si>
    <t xml:space="preserve">    自然资源事务</t>
  </si>
  <si>
    <t xml:space="preserve">      自然资源调查与确权登记</t>
  </si>
  <si>
    <t xml:space="preserve">      地质勘查与矿产资源管理</t>
  </si>
  <si>
    <t xml:space="preserve">      其他自然资源事务支出</t>
  </si>
  <si>
    <t xml:space="preserve">    气象事务</t>
  </si>
  <si>
    <t xml:space="preserve">      其他气象事务支出</t>
  </si>
  <si>
    <t xml:space="preserve">    其他自然资源海洋气象等支出</t>
  </si>
  <si>
    <t xml:space="preserve">      其他自然资源海洋气象等支出</t>
  </si>
  <si>
    <t xml:space="preserve">  十九、住房保障支出</t>
  </si>
  <si>
    <t xml:space="preserve">    保障性安居工程支出</t>
  </si>
  <si>
    <t xml:space="preserve">      廉租住房</t>
  </si>
  <si>
    <t xml:space="preserve">      棚户区改造</t>
  </si>
  <si>
    <t xml:space="preserve">      农村危房改造</t>
  </si>
  <si>
    <t xml:space="preserve">      公共租赁住房</t>
  </si>
  <si>
    <t xml:space="preserve">      老旧小区改造</t>
  </si>
  <si>
    <t xml:space="preserve">      其他保障性安居工程支出</t>
  </si>
  <si>
    <t xml:space="preserve">    住房改革支出</t>
  </si>
  <si>
    <t xml:space="preserve">      住房公积金</t>
  </si>
  <si>
    <t xml:space="preserve">    城乡社区住宅</t>
  </si>
  <si>
    <t xml:space="preserve">      公有住房建设和维修改造支出</t>
  </si>
  <si>
    <t xml:space="preserve">  二十、粮油物资储备支出</t>
  </si>
  <si>
    <t xml:space="preserve">    粮油事务</t>
  </si>
  <si>
    <t xml:space="preserve">      其他粮油事务支出</t>
  </si>
  <si>
    <t xml:space="preserve">    粮油储备</t>
  </si>
  <si>
    <t xml:space="preserve">      储备粮油补贴</t>
  </si>
  <si>
    <t xml:space="preserve">      其他粮油储备支出</t>
  </si>
  <si>
    <t xml:space="preserve">    重要商品储备</t>
  </si>
  <si>
    <t xml:space="preserve">      肉类储备</t>
  </si>
  <si>
    <t xml:space="preserve">      其他重要商品储备支出</t>
  </si>
  <si>
    <t xml:space="preserve">  二十一、灾害防治及应急管理支出</t>
  </si>
  <si>
    <t xml:space="preserve">    应急管理事务</t>
  </si>
  <si>
    <t xml:space="preserve">      灾害风险防治</t>
  </si>
  <si>
    <t xml:space="preserve">      安全监管</t>
  </si>
  <si>
    <t xml:space="preserve">      应急救援</t>
  </si>
  <si>
    <t xml:space="preserve">      应急管理</t>
  </si>
  <si>
    <t xml:space="preserve">      其他应急管理支出</t>
  </si>
  <si>
    <t xml:space="preserve">    消防事务</t>
  </si>
  <si>
    <t xml:space="preserve">      其他消防事务支出</t>
  </si>
  <si>
    <t xml:space="preserve">    煤矿安全</t>
  </si>
  <si>
    <t xml:space="preserve">    自然灾害防治</t>
  </si>
  <si>
    <t xml:space="preserve">      地质灾害防治</t>
  </si>
  <si>
    <t xml:space="preserve">    自然灾害救灾及恢复重建支出</t>
  </si>
  <si>
    <t xml:space="preserve">      中央自然灾害生活补助</t>
  </si>
  <si>
    <t xml:space="preserve">      自然灾害救灾补助</t>
  </si>
  <si>
    <t xml:space="preserve">      自然灾害灾后重建补助</t>
  </si>
  <si>
    <t xml:space="preserve">      其他自然灾害救灾及恢复重建支出</t>
  </si>
  <si>
    <t xml:space="preserve">    其他灾害防治及应急管理支出</t>
  </si>
  <si>
    <t xml:space="preserve">  二十三、其他支出</t>
  </si>
  <si>
    <t xml:space="preserve">    其他支出</t>
  </si>
  <si>
    <t xml:space="preserve">      其他支出</t>
  </si>
  <si>
    <t xml:space="preserve">  二十四、债务付息支出</t>
  </si>
  <si>
    <t xml:space="preserve">    地方政府一般债务付息支出</t>
  </si>
  <si>
    <t xml:space="preserve">      地方政府一般债券付息支出</t>
  </si>
  <si>
    <t xml:space="preserve">      地方政府向国际组织借款付息支出</t>
  </si>
  <si>
    <t xml:space="preserve">  二十五、债务发行费用支出</t>
  </si>
  <si>
    <t xml:space="preserve">    地方政府一般债务发行费用支出</t>
  </si>
  <si>
    <t>注：本表详细反映2021年一般公共预算本级支出情况，按预算法要求细化到功能分类项级科目。</t>
  </si>
  <si>
    <t>表5</t>
  </si>
  <si>
    <t>2021年镇级一般公共预算转移支付收支执行表</t>
  </si>
  <si>
    <t>收        入</t>
  </si>
  <si>
    <t>上级补助收入</t>
  </si>
  <si>
    <t>补助下级支出</t>
  </si>
  <si>
    <t>一、一般性转移支付收入</t>
  </si>
  <si>
    <t>一、一般性转移支付支出</t>
  </si>
  <si>
    <t xml:space="preserve">       增值税和消费税税收返还 </t>
  </si>
  <si>
    <t xml:space="preserve">       体制结算补助</t>
  </si>
  <si>
    <t xml:space="preserve">       所得税基数返还</t>
  </si>
  <si>
    <t xml:space="preserve">       固定性补助</t>
  </si>
  <si>
    <t xml:space="preserve">       成品油税费改革税收返还</t>
  </si>
  <si>
    <t xml:space="preserve">       体制补助</t>
  </si>
  <si>
    <t xml:space="preserve">       营改增基数返还</t>
  </si>
  <si>
    <t xml:space="preserve">       保障性补助</t>
  </si>
  <si>
    <t xml:space="preserve">       体制补助收入 </t>
  </si>
  <si>
    <t xml:space="preserve">       均衡性转移支付 </t>
  </si>
  <si>
    <t xml:space="preserve">       革命老区转移支付</t>
  </si>
  <si>
    <t xml:space="preserve">       民族地区转移支付</t>
  </si>
  <si>
    <t xml:space="preserve">       贫困地区转移支付</t>
  </si>
  <si>
    <t xml:space="preserve">       县级基本财力保障机制奖补资金 </t>
  </si>
  <si>
    <t xml:space="preserve">       结算补助 </t>
  </si>
  <si>
    <t xml:space="preserve">       资源枯竭型城市转移支付补助 </t>
  </si>
  <si>
    <t xml:space="preserve">       成品油税费改革转移支付补助</t>
  </si>
  <si>
    <t xml:space="preserve">       农村综合改革转移支付</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</si>
  <si>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</si>
  <si>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</si>
  <si>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</si>
  <si>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</si>
  <si>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</si>
  <si>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</si>
  <si>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</si>
  <si>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</si>
  <si>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社会保障共同财政事权转移支付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</si>
  <si>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</si>
  <si>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</si>
  <si>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</si>
  <si>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</si>
  <si>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二、专项转移支付收入</t>
  </si>
  <si>
    <t>二、专项转移支付支出</t>
  </si>
  <si>
    <t xml:space="preserve">       一般公共服务</t>
  </si>
  <si>
    <t xml:space="preserve">       国防</t>
  </si>
  <si>
    <t xml:space="preserve">       公共安全</t>
  </si>
  <si>
    <t xml:space="preserve">       教育</t>
  </si>
  <si>
    <t xml:space="preserve">       科学技术</t>
  </si>
  <si>
    <t xml:space="preserve">       文化体育与传媒</t>
  </si>
  <si>
    <t xml:space="preserve">       社会保障和就业</t>
  </si>
  <si>
    <t xml:space="preserve">       医疗卫生与计划生育</t>
  </si>
  <si>
    <t xml:space="preserve">       节能环保</t>
  </si>
  <si>
    <t xml:space="preserve">       城乡社区</t>
  </si>
  <si>
    <t xml:space="preserve">       农林水</t>
  </si>
  <si>
    <t xml:space="preserve">       交通运输</t>
  </si>
  <si>
    <t xml:space="preserve">       资源勘探信息等</t>
  </si>
  <si>
    <t xml:space="preserve">       商业服务业等</t>
  </si>
  <si>
    <t xml:space="preserve">       金融</t>
  </si>
  <si>
    <t xml:space="preserve">       自然资源海洋气象等</t>
  </si>
  <si>
    <t xml:space="preserve">       住房保障</t>
  </si>
  <si>
    <t xml:space="preserve">       粮油物资储备</t>
  </si>
  <si>
    <t xml:space="preserve">       灾害防治及应急管理</t>
  </si>
  <si>
    <t xml:space="preserve">       其他 </t>
  </si>
  <si>
    <t>注：本表详细反映2021年一般公共预算转移支付收入和转移支付支出情况。</t>
  </si>
  <si>
    <t>表6</t>
  </si>
  <si>
    <t xml:space="preserve">2021年镇级一般公共预算转移支付支出执行表 </t>
  </si>
  <si>
    <t>（分地区）</t>
  </si>
  <si>
    <t>镇街</t>
  </si>
  <si>
    <t>补助镇街合计</t>
  </si>
  <si>
    <t>此表无数据</t>
  </si>
  <si>
    <t>表7</t>
  </si>
  <si>
    <t>（分项目）</t>
  </si>
  <si>
    <t>一、一般性转移支付</t>
  </si>
  <si>
    <t xml:space="preserve">    1.体制补助</t>
  </si>
  <si>
    <t xml:space="preserve">    2.其他一般性转移支付</t>
  </si>
  <si>
    <t xml:space="preserve">    3.固定数额转移支付</t>
  </si>
  <si>
    <t>二、专项转移支付</t>
  </si>
  <si>
    <t>保障性安居工程（老旧小区改造）资金</t>
  </si>
  <si>
    <t>残疾人事业发展补助资金</t>
  </si>
  <si>
    <t>城乡居民合作医疗保险</t>
  </si>
  <si>
    <t>城乡居民合作医疗保险筹资资金</t>
  </si>
  <si>
    <t>创建全国示范型退役军人服务站补助资金</t>
  </si>
  <si>
    <t>村级公益事业建设一事一议财政奖补资金</t>
  </si>
  <si>
    <t>村落改造补助资金</t>
  </si>
  <si>
    <t>村任职高校毕业生中央财政补助资金</t>
  </si>
  <si>
    <t>地质灾害防治专项资金</t>
  </si>
  <si>
    <t>地质灾害救灾补助资金</t>
  </si>
  <si>
    <t>防疫工作资金</t>
  </si>
  <si>
    <t>非公经济和社会组织党组织工作资金</t>
  </si>
  <si>
    <t>公共体育普及工程2020年中央基建投资和市基建统筹资金</t>
  </si>
  <si>
    <t>关闭矿山地质环境治理补助资金</t>
  </si>
  <si>
    <t>基层党组织工作资金</t>
  </si>
  <si>
    <t>基层武装部规范化建设专项资金</t>
  </si>
  <si>
    <t>基层政权建设补助资金</t>
  </si>
  <si>
    <t>敬老院集中供养人员补助资金</t>
  </si>
  <si>
    <t>困难群众救助补助资金</t>
  </si>
  <si>
    <t>老旧住宅增设电梯补助资金</t>
  </si>
  <si>
    <t>临时救助补助资金</t>
  </si>
  <si>
    <t>农村改厕专项补助资金</t>
  </si>
  <si>
    <t>农村公路建设资金</t>
  </si>
  <si>
    <t>农村公路以奖待补资金</t>
  </si>
  <si>
    <t>农村生活垃圾治理补助资金</t>
  </si>
  <si>
    <t>农村危房改造补助资金</t>
  </si>
  <si>
    <t>农村住房安全保障资金</t>
  </si>
  <si>
    <t>普惠金融发展专项（创业担保贷款贴息及奖补）资金</t>
  </si>
  <si>
    <t>普通干线公路建设补助资金</t>
  </si>
  <si>
    <t>伤残民兵民工救济补助资金</t>
  </si>
  <si>
    <t>社区建设市级补助资金</t>
  </si>
  <si>
    <t>生态环境“以奖促治”专项资金</t>
  </si>
  <si>
    <t>食品药品安全协管员补助资金</t>
  </si>
  <si>
    <t>水利救灾资金</t>
  </si>
  <si>
    <t>退休人员社会化管理补助资金</t>
  </si>
  <si>
    <t>乡村公路养护补助资金</t>
  </si>
  <si>
    <t>乡村人才振兴</t>
  </si>
  <si>
    <t>乡村人才振兴资金</t>
  </si>
  <si>
    <t>严重精神障碍患者监护人以奖代补奖励资金</t>
  </si>
  <si>
    <t>养老服务业发展补助资金</t>
  </si>
  <si>
    <t>应急治理专项资金</t>
  </si>
  <si>
    <t>优抚对象补助资金</t>
  </si>
  <si>
    <t>灾后重建补助资金</t>
  </si>
  <si>
    <t>镇街财政管理资金</t>
  </si>
  <si>
    <t>自然灾害救助补助资金</t>
  </si>
  <si>
    <t>注：1.本表中项目为市对区县转移支付全部项目，包括年度中中央增加的转移支付项目。
    2.年度执行中由于中央转移支付增加，统筹上年结转等来源，市对区县转移支付规模较年初有所增加。</t>
  </si>
  <si>
    <t>表8</t>
  </si>
  <si>
    <t>2021年镇级政府性基金预算收支执行表</t>
  </si>
  <si>
    <t>2020执行数</t>
  </si>
  <si>
    <t>一、农网还贷资金收入</t>
  </si>
  <si>
    <t>一、文化旅游体育与传媒支出</t>
  </si>
  <si>
    <t>二、港口建设费收入</t>
  </si>
  <si>
    <t>二、社会保障和就业支出</t>
  </si>
  <si>
    <t>三、国家电影事业发展专项资金收入</t>
  </si>
  <si>
    <t>三、城乡社区支出</t>
  </si>
  <si>
    <t>四、城市公用事业附加收入</t>
  </si>
  <si>
    <t>四、农林水支出</t>
  </si>
  <si>
    <t>五、国有土地收益基金收入</t>
  </si>
  <si>
    <t>五、交通运输支出</t>
  </si>
  <si>
    <t>六、农业土地开发资金收入</t>
  </si>
  <si>
    <t>六、其他支出</t>
  </si>
  <si>
    <t>七、国有土地使用权出让收入</t>
  </si>
  <si>
    <t>七、债务付息支出</t>
  </si>
  <si>
    <t>八、大中型水库库区基金收入</t>
  </si>
  <si>
    <t>八、债务发行费用支出</t>
  </si>
  <si>
    <t>九、彩票公益金收入</t>
  </si>
  <si>
    <t>九、抗疫特别国债安排的支出</t>
  </si>
  <si>
    <t>十、小型水库移民扶助基金收入</t>
  </si>
  <si>
    <t>十一、污水处理费收入</t>
  </si>
  <si>
    <t>十二、彩票发行机构和彩票销售机构的业务费用</t>
  </si>
  <si>
    <t>十三、城市基础设施配套费收入</t>
  </si>
  <si>
    <t>—</t>
  </si>
  <si>
    <t>一、补助下级支出</t>
  </si>
  <si>
    <t>二、上解上级支出</t>
  </si>
  <si>
    <t>三、抗疫特别国债转移支付收入</t>
  </si>
  <si>
    <t>三、调出资金</t>
  </si>
  <si>
    <t xml:space="preserve">四、地方政府债务收入 </t>
  </si>
  <si>
    <t>四、地方政府债务还本支出</t>
  </si>
  <si>
    <t xml:space="preserve">    地方政府其他债务还本支出
   </t>
  </si>
  <si>
    <t>五、上年结转</t>
  </si>
  <si>
    <t>二、地方政府债券转贷支出</t>
  </si>
  <si>
    <t>三、结转下年</t>
  </si>
  <si>
    <t>注：1.本表直观反映2021年政府性基金预算收入与支出的平衡关系。
    2.收入总计（本级收入合计+转移性收入合计）=支出总计（本级支出合计+转移性支出合计）。</t>
  </si>
  <si>
    <t>关于2020年宝峰镇政府性基金预算
收支执行情况的说明</t>
  </si>
  <si>
    <t xml:space="preserve">    政府性基金预算是对依照法律、行政法规的规定在一定期限内向特定对象征收、收取或者以其他方式筹集的资金，专项用于特定公共事业发展的收支预算。
    一、2021年镇本级政府性基金预算收入。
    2021年镇本级政府性基金预算收入年初预算为231.93元，变动预算为334.43万元，执行数为334.43万元。
    政府性基金预算本级收入加上上级补助收入、上年结转等，收入总计334.43万元。
    二、2021年镇本级政府性基金预算支出。
    2021年镇本级政府性基金预算支出年初预算为231.93万元，变动预算为334.43万元，执行数为334.43万元，执行数比上年决算数降低62.40%。主要用于农村通通组公路建设。
    政府性基金预算本级支出加上结转下年，支出总计334.43万元。</t>
  </si>
  <si>
    <t>表9</t>
  </si>
  <si>
    <t>2021年镇级政府性基金预算本级支出执行表</t>
  </si>
  <si>
    <t xml:space="preserve">  一、文化旅游体育与传媒支出</t>
  </si>
  <si>
    <t xml:space="preserve">    旅游发展基金支出</t>
  </si>
  <si>
    <t xml:space="preserve">      地方旅游开发项目补助</t>
  </si>
  <si>
    <t xml:space="preserve">  二、社会保障和就业支出</t>
  </si>
  <si>
    <t xml:space="preserve">    大中型水库移民后期扶持基金支出</t>
  </si>
  <si>
    <t xml:space="preserve">      移民补助</t>
  </si>
  <si>
    <t xml:space="preserve">  三、城乡社区支出</t>
  </si>
  <si>
    <t xml:space="preserve">    国有土地使用权出让收入安排的支出</t>
  </si>
  <si>
    <t xml:space="preserve">      征地和拆迁补偿支出</t>
  </si>
  <si>
    <t xml:space="preserve">      农村基础设施建设支出</t>
  </si>
  <si>
    <t xml:space="preserve">      补助被征地农民支出</t>
  </si>
  <si>
    <t xml:space="preserve">      棚户区改造支出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</si>
  <si>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</si>
  <si>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</si>
  <si>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</si>
  <si>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</si>
  <si>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</si>
  <si>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</si>
  <si>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</si>
  <si>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其他城市基础设施配套费安排的支出</t>
  </si>
  <si>
    <t xml:space="preserve">    污水处理费安排的支出</t>
  </si>
  <si>
    <t xml:space="preserve">      污水处理设施建设和运营</t>
  </si>
  <si>
    <t xml:space="preserve">  四、农林水支出</t>
  </si>
  <si>
    <t xml:space="preserve">    三峡水库库区基金支出</t>
  </si>
  <si>
    <t xml:space="preserve">      基础设施建设和经济发展</t>
  </si>
  <si>
    <t xml:space="preserve">      解决移民遗留问题</t>
  </si>
  <si>
    <t xml:space="preserve">      其他三峡水库库区基金支出</t>
  </si>
  <si>
    <t xml:space="preserve">    国家重大水利工程建设基金安排的支出</t>
  </si>
  <si>
    <t xml:space="preserve">      三峡后续工作</t>
  </si>
  <si>
    <t xml:space="preserve">  六、其他支出</t>
  </si>
  <si>
    <t xml:space="preserve">    其他政府性基金及对应专项债务收入安排的支出</t>
  </si>
  <si>
    <t xml:space="preserve">      其他地方自行试点项目收益专项债券收入安排的支出</t>
  </si>
  <si>
    <t xml:space="preserve">    彩票发行销售机构业务费安排的支出</t>
  </si>
  <si>
    <t xml:space="preserve">      彩票市场调控资金支出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</si>
  <si>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</si>
  <si>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</si>
  <si>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</si>
  <si>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</si>
  <si>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</si>
  <si>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用于城乡医疗救助的彩票公益金支出</t>
  </si>
  <si>
    <t xml:space="preserve">      用于其他社会公益事业的彩票公益金支出</t>
  </si>
  <si>
    <t xml:space="preserve">  七、债务付息支出</t>
  </si>
  <si>
    <t xml:space="preserve">    地方政府专项债务付息支出</t>
  </si>
  <si>
    <t xml:space="preserve">      国有土地使用权出让金债务付息支出</t>
  </si>
  <si>
    <t xml:space="preserve">      棚户区改造专项债券付息支出</t>
  </si>
  <si>
    <t xml:space="preserve">      其他地方自行试点项目收益专项债券付息支出</t>
  </si>
  <si>
    <t xml:space="preserve">  八、债务发行费用支出</t>
  </si>
  <si>
    <t xml:space="preserve">    地方政府专项债务发行费用支出</t>
  </si>
  <si>
    <t xml:space="preserve">      国有土地使用权出让金债务发行费用支出</t>
  </si>
  <si>
    <t xml:space="preserve">  九、抗疫特别国债安排的支出</t>
  </si>
  <si>
    <t xml:space="preserve">    基础设施建设</t>
  </si>
  <si>
    <t xml:space="preserve">      公共卫生体系建设</t>
  </si>
  <si>
    <t xml:space="preserve">      重大疫情防控救治体系建设</t>
  </si>
  <si>
    <t xml:space="preserve">      生态环境治理</t>
  </si>
  <si>
    <t xml:space="preserve">      其他基础设施建设</t>
  </si>
  <si>
    <t xml:space="preserve">    抗疫相关支出</t>
  </si>
  <si>
    <t xml:space="preserve">      困难群众基本生活补助</t>
  </si>
  <si>
    <t xml:space="preserve">      其他抗疫相关支出</t>
  </si>
  <si>
    <t>表10</t>
  </si>
  <si>
    <t xml:space="preserve">2021年镇级政府性基金预算转移支付收支执行表 </t>
  </si>
  <si>
    <t>收       入</t>
  </si>
  <si>
    <t xml:space="preserve">    大中型水库移民后期扶持基金</t>
  </si>
  <si>
    <t>大中型水库移民后期扶持基金支出</t>
  </si>
  <si>
    <t xml:space="preserve">    小型水库移民扶助基金</t>
  </si>
  <si>
    <t>小型水库移民扶助基金</t>
  </si>
  <si>
    <t>国有土地使用权出让补助收入</t>
  </si>
  <si>
    <t>国有土地使用权出让收入安排的支出</t>
  </si>
  <si>
    <t xml:space="preserve">    城市基础设施配套费</t>
  </si>
  <si>
    <t>国有土地收益基金安排的支出</t>
  </si>
  <si>
    <t xml:space="preserve">    污水处理费</t>
  </si>
  <si>
    <t>农业土地开发资金安排的支出</t>
  </si>
  <si>
    <t xml:space="preserve">    三峡水库库区基金</t>
  </si>
  <si>
    <t>城市基础设施配套费安排的支出</t>
  </si>
  <si>
    <t xml:space="preserve">    国家重大水利工程建设基金</t>
  </si>
  <si>
    <t>污水处理费安排的支出</t>
  </si>
  <si>
    <t xml:space="preserve">    彩票发行销售机构业务费</t>
  </si>
  <si>
    <t>大中型水库库区基金安排的支出</t>
  </si>
  <si>
    <t xml:space="preserve">    彩票公益金</t>
  </si>
  <si>
    <t>三峡水库库区基金支出</t>
  </si>
  <si>
    <t xml:space="preserve">    抗疫特别国债安排的收入</t>
  </si>
  <si>
    <t>国家重大水利工程建设基金安排的支出</t>
  </si>
  <si>
    <t>农网还贷资金支出</t>
  </si>
  <si>
    <t>旅游发展基金支出</t>
  </si>
  <si>
    <t>彩票发行销售机构业务费安排的支出</t>
  </si>
  <si>
    <t>彩票公益金安排的支出</t>
  </si>
  <si>
    <t>彩票公益金及对应专项债务收入安排的支出</t>
  </si>
  <si>
    <t>抗疫特别国债安排的支出</t>
  </si>
  <si>
    <t>表11</t>
  </si>
  <si>
    <t>2021年镇级国有资本经营预算收支执行表</t>
  </si>
  <si>
    <t>支       出</t>
  </si>
  <si>
    <t>一、利润收入</t>
  </si>
  <si>
    <t>一、解决历史遗留问题及改革成本支出</t>
  </si>
  <si>
    <t>二、股利、股息收入</t>
  </si>
  <si>
    <t xml:space="preserve">     “三供一业”移交补助支出</t>
  </si>
  <si>
    <t>三、产权转让收入</t>
  </si>
  <si>
    <t xml:space="preserve">      国有企业棚户区改造支出</t>
  </si>
  <si>
    <t>四、其他国有资本经营预算收入</t>
  </si>
  <si>
    <t xml:space="preserve">      国有企业改革成本支出</t>
  </si>
  <si>
    <t xml:space="preserve">      其他解决历史遗留问题及改革成本支出</t>
  </si>
  <si>
    <t>二、国有企业资本金注入</t>
  </si>
  <si>
    <t xml:space="preserve">  支持科技进步支出</t>
  </si>
  <si>
    <t xml:space="preserve">      其他国有企业资本金注入</t>
  </si>
  <si>
    <t>三、金融国有资本经营预算支出</t>
  </si>
  <si>
    <t xml:space="preserve">      其他金融国有资本经营预算支出</t>
  </si>
  <si>
    <t>四、其他国有资本经营预算支出</t>
  </si>
  <si>
    <t xml:space="preserve">      其他国有资本经营预算支出</t>
  </si>
  <si>
    <t>一、中央补助收入</t>
  </si>
  <si>
    <t>一、调出资金</t>
  </si>
  <si>
    <t>二、上年结转</t>
  </si>
  <si>
    <t>二、补助区县</t>
  </si>
  <si>
    <r>
      <rPr>
        <sz val="11"/>
        <color theme="1"/>
        <rFont val="宋体"/>
        <charset val="134"/>
        <scheme val="minor"/>
      </rPr>
      <t>注：1.本表直观反映202</t>
    </r>
    <r>
      <rPr>
        <sz val="11"/>
        <color theme="1"/>
        <rFont val="宋体"/>
        <charset val="134"/>
        <scheme val="minor"/>
      </rPr>
      <t>1</t>
    </r>
    <r>
      <rPr>
        <sz val="11"/>
        <color theme="1"/>
        <rFont val="宋体"/>
        <charset val="134"/>
        <scheme val="minor"/>
      </rPr>
      <t>年国有资本经营预算收入与支出的平衡关系。
    2.收入总计（本级收入合计+转移性收入合计）=支出总计（本级支出合计+转移性支出合计）。
    3.202</t>
    </r>
    <r>
      <rPr>
        <sz val="11"/>
        <color theme="1"/>
        <rFont val="宋体"/>
        <charset val="134"/>
        <scheme val="minor"/>
      </rPr>
      <t>1</t>
    </r>
    <r>
      <rPr>
        <sz val="11"/>
        <color theme="1"/>
        <rFont val="宋体"/>
        <charset val="134"/>
        <scheme val="minor"/>
      </rPr>
      <t>年国有资本经营预算未进行预算调整。</t>
    </r>
  </si>
  <si>
    <t>关于2021年宝峰镇国有资本经营预算
收支执行情况的说明</t>
  </si>
  <si>
    <t xml:space="preserve"> 本镇无国有资本经营预算收支</t>
  </si>
  <si>
    <t>表12</t>
  </si>
  <si>
    <t>2021年全区社会保险基金预算收支执行表</t>
  </si>
  <si>
    <t>全区收入合计</t>
  </si>
  <si>
    <t>全区支出合计</t>
  </si>
  <si>
    <t>一、基本养老保险基金收入</t>
  </si>
  <si>
    <t>一、基本养老保险基金支出</t>
  </si>
  <si>
    <t>城镇企业职工基本养老保险基金</t>
  </si>
  <si>
    <t>城乡居民社会养老保险基金</t>
  </si>
  <si>
    <t>机关事业养老保险基金</t>
  </si>
  <si>
    <t>二、基本医疗保险基金收入</t>
  </si>
  <si>
    <t>二、基本医疗保险基金支出</t>
  </si>
  <si>
    <t>城镇职工基本医疗保险基金
（含生育保险）</t>
  </si>
  <si>
    <t>城镇职工基本医疗保险基金（含生育保险）</t>
  </si>
  <si>
    <t>城乡居民合作医疗保险基金</t>
  </si>
  <si>
    <t>三、失业保险基金收入</t>
  </si>
  <si>
    <t>三、失业保险基金支出</t>
  </si>
  <si>
    <t>四、工伤保险基金收入</t>
  </si>
  <si>
    <t>四、工伤保险基金支出</t>
  </si>
  <si>
    <t>本年收支结余</t>
  </si>
  <si>
    <t>注：由于社会保险基金预算由重庆市级统筹，区级没有收支数据。</t>
  </si>
  <si>
    <t>关于2021年社会保险基金预算收支执行情况的说明</t>
  </si>
  <si>
    <t>本镇2021年无社会保险基金预算收支</t>
  </si>
  <si>
    <t>表13</t>
  </si>
  <si>
    <t xml:space="preserve">2022年镇级一般公共预算收支预算表 </t>
  </si>
  <si>
    <t>上年预算数</t>
  </si>
  <si>
    <t>上年执行数</t>
  </si>
  <si>
    <t xml:space="preserve">    国有资源（资产）有偿使用收入</t>
  </si>
  <si>
    <r>
      <rPr>
        <sz val="10"/>
        <color indexed="8"/>
        <rFont val="宋体"/>
        <charset val="134"/>
        <scheme val="minor"/>
      </rPr>
      <t xml:space="preserve"> </t>
    </r>
    <r>
      <rPr>
        <sz val="10"/>
        <color theme="1"/>
        <rFont val="宋体"/>
        <charset val="134"/>
        <scheme val="minor"/>
      </rPr>
      <t xml:space="preserve">   政府住房基金收入</t>
    </r>
  </si>
  <si>
    <t xml:space="preserve">    地方政府债券还本支出(再融资）</t>
  </si>
  <si>
    <t>五、地方政府债务收入</t>
  </si>
  <si>
    <t xml:space="preserve">    地方政府向国际组织借款转贷支出</t>
  </si>
  <si>
    <t>五、地方政府债务转贷支出</t>
  </si>
  <si>
    <t xml:space="preserve">    地方政府向国际组织借款转贷收入</t>
  </si>
  <si>
    <t>六、上年结余</t>
  </si>
  <si>
    <t xml:space="preserve">注：1.本表直观反映2022年一般公共预算收入与支出的平衡关系。
    2.收入总计（本级收入合计+转移性收入合计）=支出总计（本级支出合计+转移性支出合计）。
   </t>
  </si>
  <si>
    <t>关于2022年宝峰镇一般公共预算收支预算的说明</t>
  </si>
  <si>
    <t xml:space="preserve">     一般公共预算是以对税收为主体的财政收入，安排用于保障和改善民生、推动经济社会发展、维护国家安全、维持国家机构政策运转等方面的收支预算。
    一、 2021年镇本级一般公共预算收入。
    2021年镇本级一般公共预算收入年初预算为342.6万元，较上年增长31.3%。其中，税收收入319.5万元，较上年增长46.6%；非税收入23.10万元，较上年下降46.30%。
     一般公共预算本级收入加上上级补助、动用预算稳定调节基金、上年结余等，收入总计3329.74万元。
    二、 2021年镇本级一般公共预算支出。
    2021年镇本级一般公共预算支出年初预算为2808.59万元，较上年下降24.8%。其中：国防支出下降78.8%、城乡社区支出下降58.6%、农林水事业支出下降7.8%，主要是上级补助收入减少，相应减少支出安排。
    一般公共预算本级支出加上上解上级支出、安排预算稳定调节基金等，支出总计3329.74万元。</t>
  </si>
  <si>
    <t>表14</t>
  </si>
  <si>
    <t xml:space="preserve">2022年镇级一般公共预算本级支出预算表 </t>
  </si>
  <si>
    <t>预  算  数</t>
  </si>
  <si>
    <t xml:space="preserve">  人大事务</t>
  </si>
  <si>
    <t xml:space="preserve">    行政运行</t>
  </si>
  <si>
    <t xml:space="preserve">    一般行政管理事务</t>
  </si>
  <si>
    <t xml:space="preserve">    人大会议</t>
  </si>
  <si>
    <t xml:space="preserve">    人大监督</t>
  </si>
  <si>
    <t xml:space="preserve">    代表工作</t>
  </si>
  <si>
    <t xml:space="preserve">    事业运行</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</si>
  <si>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</si>
  <si>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</si>
  <si>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</si>
  <si>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</si>
  <si>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</si>
  <si>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</si>
  <si>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信访事务</t>
  </si>
  <si>
    <t xml:space="preserve">    其他政府办公厅（室）及相关机构事务支出</t>
  </si>
  <si>
    <t xml:space="preserve">  发展与改革事务</t>
  </si>
  <si>
    <t xml:space="preserve">    社会事业发展规划</t>
  </si>
  <si>
    <t xml:space="preserve">    物价管理</t>
  </si>
  <si>
    <t xml:space="preserve">    其他发展与改革事务支出</t>
  </si>
  <si>
    <t xml:space="preserve">  统计信息事务</t>
  </si>
  <si>
    <t xml:space="preserve">    专项统计业务</t>
  </si>
  <si>
    <t xml:space="preserve">    专项普查活动</t>
  </si>
  <si>
    <t xml:space="preserve">    统计抽样调查</t>
  </si>
  <si>
    <t xml:space="preserve">  财政事务</t>
  </si>
  <si>
    <t xml:space="preserve">    信息化建设</t>
  </si>
  <si>
    <t xml:space="preserve">    财政委托业务支出</t>
  </si>
  <si>
    <t xml:space="preserve">    其他财政事务支出</t>
  </si>
  <si>
    <t xml:space="preserve">  审计事务</t>
  </si>
  <si>
    <t xml:space="preserve">    审计业务</t>
  </si>
  <si>
    <t xml:space="preserve">  海关事务</t>
  </si>
  <si>
    <t xml:space="preserve">    海关关务</t>
  </si>
  <si>
    <t xml:space="preserve">  纪检监察事务</t>
  </si>
  <si>
    <t xml:space="preserve">    大案要案查处</t>
  </si>
  <si>
    <t xml:space="preserve">  商贸事务</t>
  </si>
  <si>
    <t xml:space="preserve">    招商引资</t>
  </si>
  <si>
    <t xml:space="preserve">    其他商贸事务支出</t>
  </si>
  <si>
    <t xml:space="preserve">  港澳台事务</t>
  </si>
  <si>
    <t xml:space="preserve">  档案事务</t>
  </si>
  <si>
    <t xml:space="preserve">    档案馆</t>
  </si>
  <si>
    <t xml:space="preserve">  民主党派及工商联事务</t>
  </si>
  <si>
    <t xml:space="preserve">    其他民主党派及工商联事务支出</t>
  </si>
  <si>
    <t xml:space="preserve">  群众团体事务</t>
  </si>
  <si>
    <t xml:space="preserve">    其他群众团体事务支出</t>
  </si>
  <si>
    <t xml:space="preserve">  党委办公厅（室）及相关机构事务</t>
  </si>
  <si>
    <t xml:space="preserve">  组织事务</t>
  </si>
  <si>
    <t xml:space="preserve">    公务员事务</t>
  </si>
  <si>
    <t xml:space="preserve">    其他组织事务支出</t>
  </si>
  <si>
    <t xml:space="preserve">  宣传事务</t>
  </si>
  <si>
    <t xml:space="preserve">  统战事务</t>
  </si>
  <si>
    <t xml:space="preserve">    宗教事务</t>
  </si>
  <si>
    <t xml:space="preserve">    其他统战事务支出</t>
  </si>
  <si>
    <t xml:space="preserve">  其他共产党事务支出</t>
  </si>
  <si>
    <t xml:space="preserve">  网信事务</t>
  </si>
  <si>
    <t xml:space="preserve">  市场监督管理事务</t>
  </si>
  <si>
    <t xml:space="preserve">    市场主体管理</t>
  </si>
  <si>
    <t xml:space="preserve">    市场秩序执法</t>
  </si>
  <si>
    <t xml:space="preserve">    质量安全监管</t>
  </si>
  <si>
    <t xml:space="preserve">    食品安全监管</t>
  </si>
  <si>
    <t xml:space="preserve">  其他一般公共服务支出</t>
  </si>
  <si>
    <t>二、国防支出</t>
  </si>
  <si>
    <t xml:space="preserve">  其他国防支出</t>
  </si>
  <si>
    <t>三、公共安全支出</t>
  </si>
  <si>
    <t xml:space="preserve">  武装警察部队</t>
  </si>
  <si>
    <t xml:space="preserve">  公安</t>
  </si>
  <si>
    <t xml:space="preserve">    执法办案</t>
  </si>
  <si>
    <t xml:space="preserve">    其他公安支出</t>
  </si>
  <si>
    <t xml:space="preserve">  司法</t>
  </si>
  <si>
    <t xml:space="preserve">    基层司法业务</t>
  </si>
  <si>
    <t xml:space="preserve">    普法宣传</t>
  </si>
  <si>
    <t xml:space="preserve">    律师管理</t>
  </si>
  <si>
    <t xml:space="preserve">    公共法律服务</t>
  </si>
  <si>
    <t xml:space="preserve">    法律援助</t>
  </si>
  <si>
    <t xml:space="preserve">    国家统一法律职业资格考试</t>
  </si>
  <si>
    <t xml:space="preserve">    社区矫正</t>
  </si>
  <si>
    <t xml:space="preserve">    法制建设</t>
  </si>
  <si>
    <t xml:space="preserve">    其他司法支出</t>
  </si>
  <si>
    <t>四、教育支出</t>
  </si>
  <si>
    <t xml:space="preserve">  教育管理事务</t>
  </si>
  <si>
    <t xml:space="preserve">    其他教育管理事务支出</t>
  </si>
  <si>
    <t xml:space="preserve">  普通教育</t>
  </si>
  <si>
    <t xml:space="preserve">    学前教育</t>
  </si>
  <si>
    <t xml:space="preserve">     学前教育</t>
  </si>
  <si>
    <t xml:space="preserve">     小学教育</t>
  </si>
  <si>
    <t xml:space="preserve">    小学教育</t>
  </si>
  <si>
    <t xml:space="preserve">    初中教育</t>
  </si>
  <si>
    <t xml:space="preserve">     初中教育</t>
  </si>
  <si>
    <t xml:space="preserve">     高中教育</t>
  </si>
  <si>
    <t xml:space="preserve">    高中教育</t>
  </si>
  <si>
    <t xml:space="preserve">    其他普通教育支出</t>
  </si>
  <si>
    <t xml:space="preserve">  职业教育</t>
  </si>
  <si>
    <t xml:space="preserve">    中等职业教育</t>
  </si>
  <si>
    <t xml:space="preserve">    其他职业教育支出</t>
  </si>
  <si>
    <t xml:space="preserve">  广播电视教育</t>
  </si>
  <si>
    <t xml:space="preserve">    广播电视学校</t>
  </si>
  <si>
    <t xml:space="preserve">  特殊教育</t>
  </si>
  <si>
    <t xml:space="preserve">    特殊学校教育</t>
  </si>
  <si>
    <t xml:space="preserve">    其他特殊教育支出</t>
  </si>
  <si>
    <t xml:space="preserve">  进修及培训</t>
  </si>
  <si>
    <t xml:space="preserve">    干部教育</t>
  </si>
  <si>
    <t xml:space="preserve">  其他教育支出</t>
  </si>
  <si>
    <t>五、科学技术支出</t>
  </si>
  <si>
    <t xml:space="preserve">  科学技术管理事务</t>
  </si>
  <si>
    <t xml:space="preserve">  技术研究与开发</t>
  </si>
  <si>
    <t xml:space="preserve">    其他技术研究与开发支出</t>
  </si>
  <si>
    <t xml:space="preserve">  科学技术普及</t>
  </si>
  <si>
    <t xml:space="preserve">    机构运行</t>
  </si>
  <si>
    <t xml:space="preserve">    科普活动</t>
  </si>
  <si>
    <t xml:space="preserve">    青少年科技活动</t>
  </si>
  <si>
    <t xml:space="preserve">    学术交流活动</t>
  </si>
  <si>
    <t xml:space="preserve">    其他科学技术普及支出</t>
  </si>
  <si>
    <t xml:space="preserve">  其他科学技术支出</t>
  </si>
  <si>
    <t xml:space="preserve">    科技奖励</t>
  </si>
  <si>
    <t>六、文化旅游体育与传媒支出</t>
  </si>
  <si>
    <t xml:space="preserve">  文化和旅游</t>
  </si>
  <si>
    <t xml:space="preserve">    图书馆</t>
  </si>
  <si>
    <t xml:space="preserve">    艺术表演团体</t>
  </si>
  <si>
    <t xml:space="preserve">    文化活动</t>
  </si>
  <si>
    <t xml:space="preserve">    群众文化</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</si>
  <si>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</si>
  <si>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</si>
  <si>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</si>
  <si>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</si>
  <si>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</si>
  <si>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</si>
  <si>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</si>
  <si>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</si>
  <si>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博物馆</t>
  </si>
  <si>
    <t xml:space="preserve">  体育</t>
  </si>
  <si>
    <t xml:space="preserve">    运动项目管理</t>
  </si>
  <si>
    <t xml:space="preserve">    体育竞赛</t>
  </si>
  <si>
    <t xml:space="preserve">    体育场馆</t>
  </si>
  <si>
    <t xml:space="preserve">    群众体育</t>
  </si>
  <si>
    <t xml:space="preserve">  新闻出版电影</t>
  </si>
  <si>
    <t xml:space="preserve">    新闻通讯</t>
  </si>
  <si>
    <t xml:space="preserve">    出版发行</t>
  </si>
  <si>
    <t xml:space="preserve">    电影</t>
  </si>
  <si>
    <t xml:space="preserve">  广播电视</t>
  </si>
  <si>
    <t xml:space="preserve">     传输发射</t>
  </si>
  <si>
    <t xml:space="preserve">    广播电视事务</t>
  </si>
  <si>
    <t xml:space="preserve">    其他广播电视支出</t>
  </si>
  <si>
    <t xml:space="preserve">  其他文化旅游体育与传媒支出</t>
  </si>
  <si>
    <t xml:space="preserve">    其他文化体育与传媒</t>
  </si>
  <si>
    <t>七、社会保障和就业支出</t>
  </si>
  <si>
    <t xml:space="preserve">  人力资源和社会保障管理事务</t>
  </si>
  <si>
    <t xml:space="preserve">    劳动保障监察</t>
  </si>
  <si>
    <t xml:space="preserve">    就业管理事务</t>
  </si>
  <si>
    <t xml:space="preserve">    社会保险经办机构</t>
  </si>
  <si>
    <t xml:space="preserve">    公共就业服务和职业技能鉴定机构</t>
  </si>
  <si>
    <t xml:space="preserve">    劳动人事争议调解仲裁</t>
  </si>
  <si>
    <t xml:space="preserve">    引进人才费用</t>
  </si>
  <si>
    <t xml:space="preserve">    其他人力资源和社会保障管理事务支出</t>
  </si>
  <si>
    <t xml:space="preserve">  民政管理事务</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</si>
  <si>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</si>
  <si>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</si>
  <si>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</si>
  <si>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</si>
  <si>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</si>
  <si>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</si>
  <si>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</si>
  <si>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</si>
  <si>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</si>
  <si>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其他行政事业单位养老支出</t>
  </si>
  <si>
    <t xml:space="preserve">  就业补助</t>
  </si>
  <si>
    <t xml:space="preserve">    就业创业服务补贴</t>
  </si>
  <si>
    <t xml:space="preserve">    社会保险补贴</t>
  </si>
  <si>
    <t xml:space="preserve">    公益性岗位补贴</t>
  </si>
  <si>
    <t xml:space="preserve">    职业技能鉴定补贴</t>
  </si>
  <si>
    <t xml:space="preserve">    就业见习补贴</t>
  </si>
  <si>
    <t xml:space="preserve">    其他就业补助支出</t>
  </si>
  <si>
    <t xml:space="preserve">  抚恤</t>
  </si>
  <si>
    <t xml:space="preserve">    伤残抚恤</t>
  </si>
  <si>
    <t xml:space="preserve">    在乡复员、退伍军人生活补助</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</si>
  <si>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</si>
  <si>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</si>
  <si>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</si>
  <si>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</si>
  <si>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</si>
  <si>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</si>
  <si>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</si>
  <si>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</si>
  <si>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</si>
  <si>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</si>
  <si>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</si>
  <si>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</si>
  <si>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</si>
  <si>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</si>
  <si>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</si>
  <si>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机关服务</t>
  </si>
  <si>
    <t xml:space="preserve">    残疾人康复</t>
  </si>
  <si>
    <t xml:space="preserve">    残疾人就业和扶贫</t>
  </si>
  <si>
    <t xml:space="preserve">    残疾人体育</t>
  </si>
  <si>
    <t xml:space="preserve">    残疾人生活和护理补贴</t>
  </si>
  <si>
    <t xml:space="preserve">    其他残疾人事业支出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</si>
  <si>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</si>
  <si>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</si>
  <si>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</si>
  <si>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</si>
  <si>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</si>
  <si>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</si>
  <si>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</si>
  <si>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</si>
  <si>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</si>
  <si>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</si>
  <si>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其他农村生活救助</t>
  </si>
  <si>
    <t xml:space="preserve">  退役军人管理事务</t>
  </si>
  <si>
    <t xml:space="preserve">    拥军优属</t>
  </si>
  <si>
    <t xml:space="preserve">    部队供应</t>
  </si>
  <si>
    <t xml:space="preserve">    其他退役军人事务管理支出</t>
  </si>
  <si>
    <t xml:space="preserve">  其他社会保障和就业支出</t>
  </si>
  <si>
    <t>八、卫生健康支出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</si>
  <si>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</si>
  <si>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</si>
  <si>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</si>
  <si>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</si>
  <si>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</si>
  <si>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精神病医院</t>
  </si>
  <si>
    <t xml:space="preserve">    儿童医院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</si>
  <si>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</si>
  <si>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</si>
  <si>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</si>
  <si>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</si>
  <si>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</si>
  <si>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</si>
  <si>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</si>
  <si>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</si>
  <si>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</si>
  <si>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</si>
  <si>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</si>
  <si>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</si>
  <si>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</si>
  <si>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</si>
  <si>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</si>
  <si>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</si>
  <si>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</si>
  <si>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</si>
  <si>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</si>
  <si>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</si>
  <si>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</si>
  <si>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</si>
  <si>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</si>
  <si>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</si>
  <si>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</si>
  <si>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</si>
  <si>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医疗救助</t>
  </si>
  <si>
    <t xml:space="preserve">    城乡医疗救助
</t>
  </si>
  <si>
    <t xml:space="preserve">    其他医疗救助支出</t>
  </si>
  <si>
    <t xml:space="preserve">  优抚对象医疗</t>
  </si>
  <si>
    <t xml:space="preserve">    优抚对象医疗补助</t>
  </si>
  <si>
    <t xml:space="preserve">  医疗保障管理事务</t>
  </si>
  <si>
    <t xml:space="preserve">    医疗保障政策管理</t>
  </si>
  <si>
    <t xml:space="preserve">  其他卫生健康支出</t>
  </si>
  <si>
    <t>九、节能环保支出</t>
  </si>
  <si>
    <t xml:space="preserve">  环境保护管理事务</t>
  </si>
  <si>
    <t xml:space="preserve">    环境保护法规、规划及标准</t>
  </si>
  <si>
    <t xml:space="preserve">    其他环境保护管理事务支出</t>
  </si>
  <si>
    <t xml:space="preserve">  环境监测与监察</t>
  </si>
  <si>
    <t xml:space="preserve">    其他环境监测与监察支出</t>
  </si>
  <si>
    <t xml:space="preserve">  污染防治</t>
  </si>
  <si>
    <t xml:space="preserve">    大气</t>
  </si>
  <si>
    <t xml:space="preserve">    水体</t>
  </si>
  <si>
    <t xml:space="preserve">    固体废弃物与化学品</t>
  </si>
  <si>
    <t xml:space="preserve">    其他污染防治支出</t>
  </si>
  <si>
    <t xml:space="preserve">  自然生态保护</t>
  </si>
  <si>
    <t xml:space="preserve">    农村环境保护</t>
  </si>
  <si>
    <t xml:space="preserve">  退耕还林还草</t>
  </si>
  <si>
    <t xml:space="preserve">    退耕还林粮食折现补贴</t>
  </si>
  <si>
    <t xml:space="preserve">    其他退耕还林还草支出</t>
  </si>
  <si>
    <t xml:space="preserve">    其他退耕还林支出</t>
  </si>
  <si>
    <t xml:space="preserve">  能源节约利用</t>
  </si>
  <si>
    <t xml:space="preserve">  污染减排</t>
  </si>
  <si>
    <t xml:space="preserve">    生态环境监测与信息</t>
  </si>
  <si>
    <t xml:space="preserve">    生态环境执法监察</t>
  </si>
  <si>
    <t xml:space="preserve">    节能环保支出-减排专项支出</t>
  </si>
  <si>
    <t xml:space="preserve">  其他节能环保支出</t>
  </si>
  <si>
    <t>十、城乡社区支出</t>
  </si>
  <si>
    <t xml:space="preserve">  城乡社区管理事务</t>
  </si>
  <si>
    <t xml:space="preserve">    城管执法</t>
  </si>
  <si>
    <t xml:space="preserve">    工程建设管理</t>
  </si>
  <si>
    <t xml:space="preserve">    住宅建设与房地产市场监管</t>
  </si>
  <si>
    <t xml:space="preserve">    其他城乡社区管理事务支出</t>
  </si>
  <si>
    <t xml:space="preserve"> 城乡社区规划与管理</t>
  </si>
  <si>
    <t xml:space="preserve">  城乡社区环境卫生</t>
  </si>
  <si>
    <t xml:space="preserve">  国有土地使用权出让收入安排的支出</t>
  </si>
  <si>
    <t xml:space="preserve">    农村基础设施建设支出</t>
  </si>
  <si>
    <t xml:space="preserve">  城市基础设施配套费安排的支出</t>
  </si>
  <si>
    <t xml:space="preserve">    城市环境卫生</t>
  </si>
  <si>
    <t xml:space="preserve">  其他城乡社区支出</t>
  </si>
  <si>
    <t>十一、农林水支出</t>
  </si>
  <si>
    <t xml:space="preserve">  农业农村</t>
  </si>
  <si>
    <t xml:space="preserve">    科技转化与推广服务</t>
  </si>
  <si>
    <t xml:space="preserve">    病虫害控制</t>
  </si>
  <si>
    <t xml:space="preserve">    农产品质量安全</t>
  </si>
  <si>
    <t xml:space="preserve">    执法监管</t>
  </si>
  <si>
    <t xml:space="preserve">    农业生产发展</t>
  </si>
  <si>
    <t xml:space="preserve">    乡村产业与合作经济</t>
  </si>
  <si>
    <t xml:space="preserve">    农业资源保护修复与利用</t>
  </si>
  <si>
    <t xml:space="preserve">    农田建设</t>
  </si>
  <si>
    <t xml:space="preserve">    其他农业农村支出</t>
  </si>
  <si>
    <t xml:space="preserve">  林业和草原</t>
  </si>
  <si>
    <t xml:space="preserve">    事业机构</t>
  </si>
  <si>
    <t xml:space="preserve">    森林资源培育</t>
  </si>
  <si>
    <t xml:space="preserve">    森林资源管理</t>
  </si>
  <si>
    <t xml:space="preserve">    森林生态效益补偿</t>
  </si>
  <si>
    <t xml:space="preserve">    动植物保护</t>
  </si>
  <si>
    <t xml:space="preserve">    湿地保护</t>
  </si>
  <si>
    <t xml:space="preserve">    执法与监督</t>
  </si>
  <si>
    <t xml:space="preserve">    信息管理</t>
  </si>
  <si>
    <t xml:space="preserve">    林区公共支出</t>
  </si>
  <si>
    <t xml:space="preserve">    林业草原防灾减灾</t>
  </si>
  <si>
    <t xml:space="preserve">    其他林业和草原支出</t>
  </si>
  <si>
    <t xml:space="preserve">  水利</t>
  </si>
  <si>
    <t xml:space="preserve">    水利行业业务管理</t>
  </si>
  <si>
    <t xml:space="preserve">    水利工程建设</t>
  </si>
  <si>
    <t xml:space="preserve">    水利工程运行与维护</t>
  </si>
  <si>
    <t xml:space="preserve">    水利前期工作</t>
  </si>
  <si>
    <t xml:space="preserve">    水利执法监督</t>
  </si>
  <si>
    <t xml:space="preserve">    水土保持</t>
  </si>
  <si>
    <t xml:space="preserve">    水质监测</t>
  </si>
  <si>
    <t xml:space="preserve">    水文测报</t>
  </si>
  <si>
    <t xml:space="preserve">    防汛</t>
  </si>
  <si>
    <t xml:space="preserve">    抗旱</t>
  </si>
  <si>
    <t xml:space="preserve">    农村水利</t>
  </si>
  <si>
    <t xml:space="preserve">    江河湖库水系综合整治</t>
  </si>
  <si>
    <t xml:space="preserve">    农村人畜饮水</t>
  </si>
  <si>
    <t xml:space="preserve">    其他水利支出</t>
  </si>
  <si>
    <t xml:space="preserve">  巩固脱贫衔接乡村振兴</t>
  </si>
  <si>
    <t xml:space="preserve">    农村基础设施建设</t>
  </si>
  <si>
    <t xml:space="preserve">    其他巩固脱贫衔接乡村振兴支出</t>
  </si>
  <si>
    <t xml:space="preserve">  农村综合改革</t>
  </si>
  <si>
    <t xml:space="preserve">    对村级公益事业建设的补助</t>
  </si>
  <si>
    <t xml:space="preserve">    对村民委员会和村党支部的补助</t>
  </si>
  <si>
    <t xml:space="preserve">  普惠金融发展支出</t>
  </si>
  <si>
    <t xml:space="preserve">    支持农村金融机构</t>
  </si>
  <si>
    <t xml:space="preserve">    农业保险保费补贴</t>
  </si>
  <si>
    <t xml:space="preserve">    创业担保贷款贴息</t>
  </si>
  <si>
    <t>十二、交通运输支出</t>
  </si>
  <si>
    <t xml:space="preserve">  公路水路运输</t>
  </si>
  <si>
    <t xml:space="preserve">    公路建设</t>
  </si>
  <si>
    <t xml:space="preserve">    公路养护</t>
  </si>
  <si>
    <t xml:space="preserve">    交通运输信息化建设</t>
  </si>
  <si>
    <t xml:space="preserve">    公路和运输安全</t>
  </si>
  <si>
    <t xml:space="preserve">    公路运输管理</t>
  </si>
  <si>
    <t xml:space="preserve">    内河运输</t>
  </si>
  <si>
    <t xml:space="preserve">    水路运输管理支出</t>
  </si>
  <si>
    <t xml:space="preserve">    其他公路水路运输支出</t>
  </si>
  <si>
    <t xml:space="preserve">  铁路运输</t>
  </si>
  <si>
    <t xml:space="preserve">    铁路专项运输</t>
  </si>
  <si>
    <t xml:space="preserve">  成品油价格改革对交通运输的补贴</t>
  </si>
  <si>
    <t xml:space="preserve">    成品油价格改革补贴其他支出</t>
  </si>
  <si>
    <t xml:space="preserve">  邮政业支出</t>
  </si>
  <si>
    <t xml:space="preserve">    行业监管</t>
  </si>
  <si>
    <t xml:space="preserve">  车辆购置税支出</t>
  </si>
  <si>
    <t xml:space="preserve">    车辆购置税用于公路等基础设施建设支出</t>
  </si>
  <si>
    <t xml:space="preserve">    车辆购置税用于农村公路建设支出</t>
  </si>
  <si>
    <t>十三、资源勘探工业信息等支出</t>
  </si>
  <si>
    <t xml:space="preserve">  资源勘探开发</t>
  </si>
  <si>
    <t xml:space="preserve">  工业和信息产业监管</t>
  </si>
  <si>
    <t xml:space="preserve">    其他工业和信息产业监管支出</t>
  </si>
  <si>
    <t xml:space="preserve">  国有资产监管</t>
  </si>
  <si>
    <t xml:space="preserve">    其他国有资产监管支出</t>
  </si>
  <si>
    <t xml:space="preserve">  支持中小企业发展和管理支出</t>
  </si>
  <si>
    <t xml:space="preserve">    其他支持中小企业发展和管理支出</t>
  </si>
  <si>
    <t xml:space="preserve">  其他资源勘探工业信息等支出</t>
  </si>
  <si>
    <t>十四、商业服务业等支出</t>
  </si>
  <si>
    <t xml:space="preserve">  商业流通事务</t>
  </si>
  <si>
    <t xml:space="preserve">    其他商业流通事务支出</t>
  </si>
  <si>
    <t xml:space="preserve">  涉外发展服务支出</t>
  </si>
  <si>
    <t xml:space="preserve">    其他涉外发展服务支出</t>
  </si>
  <si>
    <t>十五、金融支出</t>
  </si>
  <si>
    <t xml:space="preserve">  金融部门行政支出</t>
  </si>
  <si>
    <t xml:space="preserve">  其他金融支出</t>
  </si>
  <si>
    <t xml:space="preserve">    重点企业贷款贴息</t>
  </si>
  <si>
    <t>十六、自然资源海洋气象等支出</t>
  </si>
  <si>
    <t xml:space="preserve">  自然资源事务</t>
  </si>
  <si>
    <t xml:space="preserve">    自然资源调查与确权登记</t>
  </si>
  <si>
    <t xml:space="preserve">    其他自然资源事务支出</t>
  </si>
  <si>
    <t xml:space="preserve">  气象事务</t>
  </si>
  <si>
    <t xml:space="preserve">    气象事业机构</t>
  </si>
  <si>
    <t xml:space="preserve">    气象服务</t>
  </si>
  <si>
    <t xml:space="preserve">  其他自然资源海洋气象等支出</t>
  </si>
  <si>
    <t>十七、住房保障支出</t>
  </si>
  <si>
    <t xml:space="preserve">  保障性安居工程支出</t>
  </si>
  <si>
    <t xml:space="preserve">    廉租住房</t>
  </si>
  <si>
    <t xml:space="preserve">    棚户区改造</t>
  </si>
  <si>
    <t xml:space="preserve">    农村危房改造</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</si>
  <si>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</si>
  <si>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</si>
  <si>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</si>
  <si>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</si>
  <si>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</si>
  <si>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</si>
  <si>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十八、粮油物资储备支出</t>
  </si>
  <si>
    <t xml:space="preserve">  粮油物资事务</t>
  </si>
  <si>
    <t xml:space="preserve">    其他粮油事务支出</t>
  </si>
  <si>
    <t xml:space="preserve">  粮油储备</t>
  </si>
  <si>
    <t xml:space="preserve">    其他粮油储备支出</t>
  </si>
  <si>
    <t>十九、灾害防治及应急管理支出</t>
  </si>
  <si>
    <t xml:space="preserve">  应急管理事务</t>
  </si>
  <si>
    <t xml:space="preserve">    灾害风险防治</t>
  </si>
  <si>
    <t xml:space="preserve">    安全监管</t>
  </si>
  <si>
    <t xml:space="preserve">    应急救援</t>
  </si>
  <si>
    <t xml:space="preserve">    应急管理</t>
  </si>
  <si>
    <t xml:space="preserve">  消防事务</t>
  </si>
  <si>
    <t xml:space="preserve">    消防应急救援</t>
  </si>
  <si>
    <t xml:space="preserve">  森林消防事务</t>
  </si>
  <si>
    <t xml:space="preserve">    森林消防应急救援</t>
  </si>
  <si>
    <t xml:space="preserve">  煤矿安全</t>
  </si>
  <si>
    <t xml:space="preserve">    其他煤矿安全支出</t>
  </si>
  <si>
    <t xml:space="preserve">  自然灾害防治</t>
  </si>
  <si>
    <t xml:space="preserve">    地质灾害防治</t>
  </si>
  <si>
    <t xml:space="preserve">  自然灾害救灾及恢复重建支出</t>
  </si>
  <si>
    <t xml:space="preserve">    自然灾害救灾补助</t>
  </si>
  <si>
    <t xml:space="preserve">    自然灾害灾后重建补助</t>
  </si>
  <si>
    <t xml:space="preserve">    其他自然灾害救灾及恢复重建支出</t>
  </si>
  <si>
    <t>二十、预备费</t>
  </si>
  <si>
    <t>二十一、其他支出</t>
  </si>
  <si>
    <t xml:space="preserve">  年初预留</t>
  </si>
  <si>
    <t xml:space="preserve">    年初预留</t>
  </si>
  <si>
    <t xml:space="preserve">  其他支出</t>
  </si>
  <si>
    <t>二十二、债务付息支出</t>
  </si>
  <si>
    <t xml:space="preserve">  地方政府一般债务付息支出</t>
  </si>
  <si>
    <t xml:space="preserve">    地方政府向国际组织借款付息支出</t>
  </si>
  <si>
    <t xml:space="preserve">    地方政府其他一般债务付息支出</t>
  </si>
  <si>
    <t>注：本表详细反映2022年一般公共预算支出情况，按预算法要求细化到功能分类项级科目。</t>
  </si>
  <si>
    <t>表15</t>
  </si>
  <si>
    <t>（按功能分类科目的基本支出和项目支出）</t>
  </si>
  <si>
    <t>项         目</t>
  </si>
  <si>
    <t>预 算 数</t>
  </si>
  <si>
    <t>小计</t>
  </si>
  <si>
    <t>基本支出</t>
  </si>
  <si>
    <t>项目支出</t>
  </si>
  <si>
    <t>医疗卫生与计划生育支出</t>
  </si>
  <si>
    <t>资源勘探工业信息等支出</t>
  </si>
  <si>
    <t>国土海洋气象等支出</t>
  </si>
  <si>
    <t>预备费</t>
  </si>
  <si>
    <r>
      <rPr>
        <sz val="10"/>
        <rFont val="宋体"/>
        <charset val="134"/>
      </rPr>
      <t>注：在功能分类的基础上，为衔接表</t>
    </r>
    <r>
      <rPr>
        <sz val="10"/>
        <rFont val="Arial"/>
        <charset val="134"/>
      </rPr>
      <t>16</t>
    </r>
    <r>
      <rPr>
        <sz val="10"/>
        <rFont val="宋体"/>
        <charset val="134"/>
      </rPr>
      <t>，将每类支出分为基本支出和项目支出。基本支出，是指部门、单位为保障其机构正常运转、完成日常工作任务所发生的支出，包括人员经费和公用经费；项目支出，是指部门、单位为完成特定的工作任务和事业发展目标，在基本支出之外所发生的支出。</t>
    </r>
  </si>
  <si>
    <t>表16</t>
  </si>
  <si>
    <t xml:space="preserve">2022年镇级一般公共预算本级基本支出预算表 </t>
  </si>
  <si>
    <t>（按经济分类科目）</t>
  </si>
  <si>
    <t xml:space="preserve">           支       出</t>
  </si>
  <si>
    <t>本级基本支出合计</t>
  </si>
  <si>
    <t>一、机关工资福利支出</t>
  </si>
  <si>
    <t xml:space="preserve">    工资奖金津补贴</t>
  </si>
  <si>
    <t xml:space="preserve">    社会保障缴费</t>
  </si>
  <si>
    <t xml:space="preserve">    住房公积金 </t>
  </si>
  <si>
    <t xml:space="preserve">    其他工资福利支出</t>
  </si>
  <si>
    <t>二、机关商品和服务支出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</si>
  <si>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</si>
  <si>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</si>
  <si>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</si>
  <si>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</si>
  <si>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</si>
  <si>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</si>
  <si>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</si>
  <si>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</si>
  <si>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</si>
  <si>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</si>
  <si>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</si>
  <si>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房屋建筑物购建</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</si>
  <si>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</si>
  <si>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</si>
  <si>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</si>
  <si>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</si>
  <si>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</si>
  <si>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</si>
  <si>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</si>
  <si>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</si>
  <si>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</si>
  <si>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</si>
  <si>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</si>
  <si>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</si>
  <si>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</si>
  <si>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</si>
  <si>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</si>
  <si>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</si>
  <si>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</si>
  <si>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</si>
  <si>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</si>
  <si>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</si>
  <si>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</si>
  <si>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</si>
  <si>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生活补助</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</si>
  <si>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</si>
  <si>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</si>
  <si>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</si>
  <si>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</si>
  <si>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</si>
  <si>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</si>
  <si>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</si>
  <si>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</si>
  <si>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</si>
  <si>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</si>
  <si>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</si>
  <si>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</si>
  <si>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</si>
  <si>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</si>
  <si>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</si>
  <si>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</si>
  <si>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</si>
  <si>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</si>
  <si>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</si>
  <si>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 xml:space="preserve">    安排预算稳定调节基金</t>
  </si>
  <si>
    <t xml:space="preserve">    补充预算周转金</t>
  </si>
  <si>
    <t>十四、预备费及预留</t>
  </si>
  <si>
    <t xml:space="preserve">    预备费</t>
  </si>
  <si>
    <t xml:space="preserve">    预留</t>
  </si>
  <si>
    <t>十五、其他支出</t>
  </si>
  <si>
    <t xml:space="preserve">    赠与</t>
  </si>
  <si>
    <t xml:space="preserve">    国家赔偿费用支出</t>
  </si>
  <si>
    <t xml:space="preserve">    对民间非营利组织和群众性自治组织补贴</t>
  </si>
  <si>
    <t>注：1.本表按照新的“政府预算支出经济分类科目” 将市本级基本支出细化到款级科目。 
    2.本表的本级基本支出合计数与表15的本级基本支出合计数相等。</t>
  </si>
  <si>
    <t>表17</t>
  </si>
  <si>
    <t xml:space="preserve">2022年镇级一般公共预算转移支付收支预算表 </t>
  </si>
  <si>
    <t>补助镇街支出</t>
  </si>
  <si>
    <t xml:space="preserve">    体制补肋收入</t>
  </si>
  <si>
    <t xml:space="preserve">    体制补助</t>
  </si>
  <si>
    <t xml:space="preserve">    增值税和消费税税收返还 </t>
  </si>
  <si>
    <t>固定性转移</t>
  </si>
  <si>
    <t xml:space="preserve">    所得税基数返还</t>
  </si>
  <si>
    <t>其他转移支付</t>
  </si>
  <si>
    <t xml:space="preserve">    成品油税费改革税收返还</t>
  </si>
  <si>
    <t>结算补助</t>
  </si>
  <si>
    <t xml:space="preserve">    营改增基数返还</t>
  </si>
  <si>
    <t xml:space="preserve">    均衡性转移支付 </t>
  </si>
  <si>
    <t xml:space="preserve">    均衡财力和激励引导转移支付基数</t>
  </si>
  <si>
    <t xml:space="preserve">    民族地区转移支付</t>
  </si>
  <si>
    <t xml:space="preserve">    革命老区转移支付</t>
  </si>
  <si>
    <t xml:space="preserve">    贫困地区转移支付</t>
  </si>
  <si>
    <t xml:space="preserve">    县级基本财力保障机制奖补资金 </t>
  </si>
  <si>
    <t xml:space="preserve">    结算补助 </t>
  </si>
  <si>
    <t xml:space="preserve">    资源枯竭型城市转移支付补助 </t>
  </si>
  <si>
    <t xml:space="preserve">    成品油税费改革转移支付补助</t>
  </si>
  <si>
    <t xml:space="preserve">    产粮（油）大县奖励资金 </t>
  </si>
  <si>
    <t xml:space="preserve">    重点生态功能区转移支付 </t>
  </si>
  <si>
    <t xml:space="preserve">    固定数额补助 </t>
  </si>
  <si>
    <t xml:space="preserve">    其他一般性转移支付</t>
  </si>
  <si>
    <t xml:space="preserve">    共同财政事权转移支付</t>
  </si>
  <si>
    <t xml:space="preserve">        公共安全共同财政事权转移支付</t>
  </si>
  <si>
    <t xml:space="preserve">        教育共同财政事权转移支付</t>
  </si>
  <si>
    <t xml:space="preserve">        文化旅游体育与传媒共同财政事权转移支付</t>
  </si>
  <si>
    <t xml:space="preserve">        社会保障和就业共同事权转移支付</t>
  </si>
  <si>
    <t xml:space="preserve">        医疗卫生共同财政事权转移支付</t>
  </si>
  <si>
    <t xml:space="preserve">        节能环保共同财政事权转移支付</t>
  </si>
  <si>
    <t xml:space="preserve">        农林水共同财政事权转移支付</t>
  </si>
  <si>
    <t xml:space="preserve">        住房保障共同财政事权转移支付</t>
  </si>
  <si>
    <t xml:space="preserve">    一般公共服务</t>
  </si>
  <si>
    <t xml:space="preserve">    国防</t>
  </si>
  <si>
    <t xml:space="preserve">    社会保障和就业</t>
  </si>
  <si>
    <t xml:space="preserve">    卫生健康</t>
  </si>
  <si>
    <t xml:space="preserve">    节能环保</t>
  </si>
  <si>
    <t xml:space="preserve">    农林水</t>
  </si>
  <si>
    <t xml:space="preserve">    交通运输</t>
  </si>
  <si>
    <t xml:space="preserve">    资源勘探工业信息等</t>
  </si>
  <si>
    <t xml:space="preserve">    保障性住房等</t>
  </si>
  <si>
    <t xml:space="preserve">    灾害防治及应急管理等</t>
  </si>
  <si>
    <t xml:space="preserve">    商业服务业</t>
  </si>
  <si>
    <t xml:space="preserve">注：本表详细反映2022年一般公共预算转移支付收入和转移支付支出情况。
    </t>
  </si>
  <si>
    <t>表18</t>
  </si>
  <si>
    <t xml:space="preserve">2022年镇级一般公共预算转移支付支出预算表 </t>
  </si>
  <si>
    <t>大  安</t>
  </si>
  <si>
    <t>陈　食</t>
  </si>
  <si>
    <t>卫星湖</t>
  </si>
  <si>
    <t>胜利路</t>
  </si>
  <si>
    <t>中山路</t>
  </si>
  <si>
    <t>南大街</t>
  </si>
  <si>
    <t>茶山竹海</t>
  </si>
  <si>
    <t>双石镇</t>
  </si>
  <si>
    <t>红炉镇</t>
  </si>
  <si>
    <t>永荣镇</t>
  </si>
  <si>
    <t>三教镇</t>
  </si>
  <si>
    <t>板桥镇</t>
  </si>
  <si>
    <t>金龙镇</t>
  </si>
  <si>
    <t>临江镇</t>
  </si>
  <si>
    <t>何埂镇</t>
  </si>
  <si>
    <t>松溉镇</t>
  </si>
  <si>
    <t>仙龙镇</t>
  </si>
  <si>
    <t>五间镇</t>
  </si>
  <si>
    <t>吉安镇</t>
  </si>
  <si>
    <t>朱沱镇</t>
  </si>
  <si>
    <t>来苏镇</t>
  </si>
  <si>
    <t>宝峰镇</t>
  </si>
  <si>
    <t>青峰镇</t>
  </si>
  <si>
    <t>待分配</t>
  </si>
  <si>
    <t>注：本表直观反映预算安排中市级对各镇街的补助情况。按照《预算法》规定，转移支付应当分地区、分项目编制。</t>
  </si>
  <si>
    <t>表19</t>
  </si>
  <si>
    <t>注：本表直观反映年初区对镇街的转移支付分项目情况。</t>
  </si>
  <si>
    <t>表20</t>
  </si>
  <si>
    <t xml:space="preserve">2022年镇级政府性基金预算收支预算表 </t>
  </si>
  <si>
    <t>一、社会保障和就业支出</t>
  </si>
  <si>
    <t>二、国家电影事业发展专项资金</t>
  </si>
  <si>
    <t>二、城乡社区支出</t>
  </si>
  <si>
    <t>三、国有土地收益基金收入</t>
  </si>
  <si>
    <t>三、农林水支出</t>
  </si>
  <si>
    <t>四、农业土地开发资金收入</t>
  </si>
  <si>
    <t>四、交通运输支出</t>
  </si>
  <si>
    <t>五、国有土地使用权出让收入</t>
  </si>
  <si>
    <t>五、其他支出</t>
  </si>
  <si>
    <t>六、大中型水库库区基金收入</t>
  </si>
  <si>
    <t>六、债务付息支出</t>
  </si>
  <si>
    <t>七、彩票公益金收入</t>
  </si>
  <si>
    <t>七、抗疫特别国债安排的支出</t>
  </si>
  <si>
    <t>八、小型水库移民扶助基金收入</t>
  </si>
  <si>
    <t>九、污水处理费收入</t>
  </si>
  <si>
    <t>十、彩票发行机构和彩票销售机构的业务费用</t>
  </si>
  <si>
    <t>十一、城市基础设施配套费收入</t>
  </si>
  <si>
    <t>二、地方政府债务收入</t>
  </si>
  <si>
    <t xml:space="preserve">    地方政府债券收入（新增）</t>
  </si>
  <si>
    <t>四、地方政府债务转贷支出</t>
  </si>
  <si>
    <t>三、上年结余</t>
  </si>
  <si>
    <t>五、结转下年</t>
  </si>
  <si>
    <t>注：1.本表直观反映2022年政府性基金预算收入与支出的平衡关系。
    2.收入总计（本级收入合计+转移性收入合计）=支出总计（本级支出合计+转移性支出合计）。</t>
  </si>
  <si>
    <t>关于2021年宝峰镇政府性基金预算收支预算的说明</t>
  </si>
  <si>
    <t xml:space="preserve">    政府性基金预算是对依照法律、行政法规的规定在一定期限内向特定对象征收、收取或者以其他方式筹集的资金，专项用于特定公共事业发展的收支预算。
    一、2022年镇本级政府性基金预算收入。
    2022年镇本级政府性基金预算收入年初预算为 0万元。
    政府性基金预算本级收入加上上年结余，收入总计0.5万元。
    二、2022年镇本级政府性基金预算支出。
    2022年镇本级政府性基金预算支出年初预算为0.5万元，主要是C级危房提升整治款项上年结转支出。   </t>
  </si>
  <si>
    <t>表21</t>
  </si>
  <si>
    <t xml:space="preserve">2022年镇级政府性基金预算本级支出预算表 </t>
  </si>
  <si>
    <t xml:space="preserve">  大中型水库移民后期扶持基金支出</t>
  </si>
  <si>
    <t xml:space="preserve">    移民补助</t>
  </si>
  <si>
    <t xml:space="preserve">    基础设施建设和经济发展</t>
  </si>
  <si>
    <t xml:space="preserve">    征地和拆迁补偿支出</t>
  </si>
  <si>
    <t xml:space="preserve">    城市建设支出</t>
  </si>
  <si>
    <t xml:space="preserve">    补助被征地农民支出</t>
  </si>
  <si>
    <t xml:space="preserve">    其他国有土地使用权出让收入安排的支出</t>
  </si>
  <si>
    <t xml:space="preserve">    城市公共设施</t>
  </si>
  <si>
    <t xml:space="preserve">    其他城市基础设施配套费安排的支出</t>
  </si>
  <si>
    <t xml:space="preserve">  污水处理费安排的支出</t>
  </si>
  <si>
    <t xml:space="preserve">    污水处理设施建设和运营</t>
  </si>
  <si>
    <t xml:space="preserve">  三峡水库库区基金支出</t>
  </si>
  <si>
    <t xml:space="preserve">    解决移民遗留问题</t>
  </si>
  <si>
    <t xml:space="preserve">    其他三峡水库库区基金支出</t>
  </si>
  <si>
    <t xml:space="preserve">  国家重大水利工程建设基金安排的支出</t>
  </si>
  <si>
    <t xml:space="preserve">    三峡后续工作</t>
  </si>
  <si>
    <t>四、其他支出</t>
  </si>
  <si>
    <t xml:space="preserve">  彩票公益金安排的支出</t>
  </si>
  <si>
    <t xml:space="preserve">    用于社会福利的彩票公益金支出</t>
  </si>
  <si>
    <t xml:space="preserve">    用于体育事业的彩票公益金支出</t>
  </si>
  <si>
    <t xml:space="preserve">    用于教育事业的彩票公益金支出</t>
  </si>
  <si>
    <t xml:space="preserve">    用于残疾人事业的彩票公益金支出</t>
  </si>
  <si>
    <t xml:space="preserve">    用于其他社会公益事业的彩票公益金支出</t>
  </si>
  <si>
    <t>五、债务付息支出</t>
  </si>
  <si>
    <t xml:space="preserve">  地方政府专项债务付息支出</t>
  </si>
  <si>
    <t xml:space="preserve">    其他政府性基金债务付息支出</t>
  </si>
  <si>
    <t>六、抗疫特别国债安排的支出</t>
  </si>
  <si>
    <t xml:space="preserve">  基础设施建设</t>
  </si>
  <si>
    <t xml:space="preserve">    公共卫生体系建设</t>
  </si>
  <si>
    <t xml:space="preserve">    重大疫情防控救治体系建设</t>
  </si>
  <si>
    <t xml:space="preserve">  抗疫相关支出</t>
  </si>
  <si>
    <t xml:space="preserve">    困难群众基本生活补助</t>
  </si>
  <si>
    <t xml:space="preserve">    其他抗疫相关支出</t>
  </si>
  <si>
    <t>注：本表详细反映2022年政府性基金预算本级支出安排情况，按《预算法》要求细化到功能分类项级科目。</t>
  </si>
  <si>
    <t>表22</t>
  </si>
  <si>
    <t xml:space="preserve">2022年镇级政府性基金预算转移支付收支预算表 </t>
  </si>
  <si>
    <t xml:space="preserve">    国家电影事业发展专项资金</t>
  </si>
  <si>
    <t>小型水库移民扶助基金安排的支出</t>
  </si>
  <si>
    <t xml:space="preserve">    港口建设费</t>
  </si>
  <si>
    <t xml:space="preserve">    民航发展基金</t>
  </si>
  <si>
    <t>注：本表详细反映2022年政府性基金预算转移支付收入和转移支付支出情况。</t>
  </si>
  <si>
    <t>表23</t>
  </si>
  <si>
    <t xml:space="preserve">2022年镇级国有资本经营预算收支预算表 </t>
  </si>
  <si>
    <t xml:space="preserve">  国有企业棚户区改造</t>
  </si>
  <si>
    <t xml:space="preserve">  “三供一业”移交补助支出</t>
  </si>
  <si>
    <t xml:space="preserve">  其他历史遗留及改革成本支出</t>
  </si>
  <si>
    <t xml:space="preserve">  其他国有资本金注入</t>
  </si>
  <si>
    <t>三、金融企业国有资本经营预算支出</t>
  </si>
  <si>
    <t xml:space="preserve">   资本性支出</t>
  </si>
  <si>
    <t xml:space="preserve">   其他金融国有资本经营预算支出  </t>
  </si>
  <si>
    <t xml:space="preserve">  其他国有资本经营预算支出  </t>
  </si>
  <si>
    <t xml:space="preserve">   上级补助收入</t>
  </si>
  <si>
    <t>注：1.本表直观反映2022年国有资本经营预算收入与支出的平衡关系。
    2.收入总计（本级收入合计+转移性收入合计）=支出总计（本级支出合计+转移性支出合计）。</t>
  </si>
  <si>
    <t>关于2022年宝峰镇国有资本经营预算收支预算的说明</t>
  </si>
  <si>
    <t>本镇无国有资本经营情况预算</t>
  </si>
  <si>
    <t>表24</t>
  </si>
  <si>
    <t>2022年全区社会保险基金收入预算表</t>
  </si>
  <si>
    <t>项目</t>
  </si>
  <si>
    <t>一、企业职工基本养老保险基金收入</t>
  </si>
  <si>
    <t xml:space="preserve">    其中：社会保险费收入</t>
  </si>
  <si>
    <t xml:space="preserve">         利息收入</t>
  </si>
  <si>
    <t xml:space="preserve">         财政补贴收入</t>
  </si>
  <si>
    <t>二、城乡居民基本养老保险基金收入</t>
  </si>
  <si>
    <t>三、机关事业单位基本养老保险基金收入</t>
  </si>
  <si>
    <t>四、职工基本医疗保险基金收入</t>
  </si>
  <si>
    <t>五、居民基本医疗保险基金收入</t>
  </si>
  <si>
    <t>六、工伤保险基金本收入</t>
  </si>
  <si>
    <t>七、失业保险基金收入</t>
  </si>
  <si>
    <t>社会保险基金收入小计</t>
  </si>
  <si>
    <t>表25</t>
  </si>
  <si>
    <t>2022年全区社会保险基金支出预算表</t>
  </si>
  <si>
    <t>一、企业职工基本养老保险基金支出</t>
  </si>
  <si>
    <t xml:space="preserve">    其中:养老保险待遇支出</t>
  </si>
  <si>
    <t>二、城乡居民基本养老保险基金支出</t>
  </si>
  <si>
    <t>三、机关事业单位基本养老保险基金支出</t>
  </si>
  <si>
    <t>四、职工基本医疗保险基金支出</t>
  </si>
  <si>
    <t xml:space="preserve">    其中:基本医疗保险待遇支出</t>
  </si>
  <si>
    <t>五、居民基本医疗保险基金支出</t>
  </si>
  <si>
    <t>六、工伤保险基金本支出</t>
  </si>
  <si>
    <t xml:space="preserve">    其中:工伤保险待遇支出</t>
  </si>
  <si>
    <t>七、失业保险基金支出</t>
  </si>
  <si>
    <t xml:space="preserve">    其中:失业保险待遇支出</t>
  </si>
  <si>
    <t>社会保险基金支出小计</t>
  </si>
  <si>
    <t>其中：待遇支出</t>
  </si>
  <si>
    <t>表26</t>
  </si>
  <si>
    <t>2022年永川区社会保险基金结余预算表</t>
  </si>
  <si>
    <t>一、企业职工基本养老保险基金本年收支结余</t>
  </si>
  <si>
    <t xml:space="preserve">    企业职工基本养老保险基金年末滚存结余</t>
  </si>
  <si>
    <t>二、城乡居民基本养老保险基金本年收支结余</t>
  </si>
  <si>
    <t xml:space="preserve">    城乡居民基本养老保险基金年末滚存结余</t>
  </si>
  <si>
    <t>三、机关事业单位基本养老保险基金本年收支结余</t>
  </si>
  <si>
    <t xml:space="preserve">    机关事业单位基本养老保险基金年末滚存结余</t>
  </si>
  <si>
    <t>四、职工基本医疗保险基金本年收支结余</t>
  </si>
  <si>
    <t xml:space="preserve">    职工基本医疗保险基金年末滚存结余</t>
  </si>
  <si>
    <t>五、居民基本医疗保险基金本年收支结余</t>
  </si>
  <si>
    <t xml:space="preserve">    居民基本医疗保险基金年末滚存结余</t>
  </si>
  <si>
    <t>六、工伤保险基金本年收支结余</t>
  </si>
  <si>
    <t xml:space="preserve">    工伤保险基金年末滚存结余</t>
  </si>
  <si>
    <t>七、失业保险基金本年收支结余</t>
  </si>
  <si>
    <t xml:space="preserve">    失业保险基金年末滚存结余</t>
  </si>
  <si>
    <t>社会保险基金本年收支结余</t>
  </si>
  <si>
    <t>社会保险基金年末滚存结余</t>
  </si>
  <si>
    <t>关于2022年社会保险基金预算收支预算的说明</t>
  </si>
  <si>
    <t xml:space="preserve"> 本镇2022年无社会保险基金预算收支预算</t>
  </si>
  <si>
    <t>表27</t>
  </si>
  <si>
    <t>重庆市2021年地方政府债务限额及余额情况表</t>
  </si>
  <si>
    <t>单位：亿元</t>
  </si>
  <si>
    <t>地   区</t>
  </si>
  <si>
    <t>2021年债务限额</t>
  </si>
  <si>
    <t>2021年债务余额预计执行数</t>
  </si>
  <si>
    <t>一般债务</t>
  </si>
  <si>
    <t>专项债务</t>
  </si>
  <si>
    <t>公  式</t>
  </si>
  <si>
    <t>A=B+C</t>
  </si>
  <si>
    <t>B</t>
  </si>
  <si>
    <t>C</t>
  </si>
  <si>
    <t>D=E+F</t>
  </si>
  <si>
    <t>E</t>
  </si>
  <si>
    <t>F</t>
  </si>
  <si>
    <t>永川区</t>
  </si>
  <si>
    <t>注：1.本表反映上一年度本地区、本级及所属地区政府债务限额及余额预计执行数。</t>
  </si>
  <si>
    <t xml:space="preserve">    2.本表由县级以上地方各级财政部门在本级人民代表大会批准预算后二十日内公开。</t>
  </si>
  <si>
    <t>表28</t>
  </si>
  <si>
    <t>重庆市永川区2021年和2022年地方政府一般债务余额情况表</t>
  </si>
  <si>
    <t>项    目</t>
  </si>
  <si>
    <t>一、2020年末地方政府一般债务余额实际数</t>
  </si>
  <si>
    <t>二、2020年末地方政府一般债务限额</t>
  </si>
  <si>
    <t>三、2020年地方政府一般债务发行额</t>
  </si>
  <si>
    <t xml:space="preserve">    其中：中央转贷地方的国际金融组织和外国政府贷款</t>
  </si>
  <si>
    <t xml:space="preserve">          2021年地方政府一般债券发行额</t>
  </si>
  <si>
    <t>四、2021年地方政府一般债务还本支出</t>
  </si>
  <si>
    <t>五、2021年末地方政府一般债务余额预计执行数</t>
  </si>
  <si>
    <t>六、2021年地方财政赤字</t>
  </si>
  <si>
    <t>七、2021年地方政府一般债务限额</t>
  </si>
  <si>
    <t>注：1.本表反映本地区上两年度一般债务余额，上一年度一般债务限额、发行额、还本支出及余额，本年度财政赤字及一般债务限额。
    2.本表由县级以上地方各级财政部门在本级人民代表大会批准预算后二十日内公开。</t>
  </si>
  <si>
    <t>表29</t>
  </si>
  <si>
    <t>重庆市永川区2021年和2022年地方政府专项债务余额情况表</t>
  </si>
  <si>
    <t>一、2021年末地方政府专项债务余额实际数</t>
  </si>
  <si>
    <t>二、2021年末地方政府专项债务限额</t>
  </si>
  <si>
    <t>三、2021年地方政府专项债务发行额</t>
  </si>
  <si>
    <t>四、2021年地方政府专项债务还本支出</t>
  </si>
  <si>
    <t>五、2021年末地方政府专项债务余额预计执行数</t>
  </si>
  <si>
    <t>六、2022年地方政府专项债务新增限额</t>
  </si>
  <si>
    <t>七、2022年末地方政府专项债务限额</t>
  </si>
  <si>
    <t>注：1.本表反映本地区上两年度专项债务余额，上一年度专项债务限额、发行额、还本额及余额，本年度专项债务新增限额及限额。
    2.本表由县级以上地方各级财政部门在本级人民代表大会批准预算后二十日内公开。</t>
  </si>
  <si>
    <t>表30</t>
  </si>
  <si>
    <t>重庆市永川区地方政府债券发行及还本付息情况表</t>
  </si>
  <si>
    <t>公式</t>
  </si>
  <si>
    <t>本地区</t>
  </si>
  <si>
    <t>本级</t>
  </si>
  <si>
    <t>一、2020年发行预计执行数</t>
  </si>
  <si>
    <t>A=B+D</t>
  </si>
  <si>
    <t>（一）一般债券</t>
  </si>
  <si>
    <t xml:space="preserve">   其中：再融资债券</t>
  </si>
  <si>
    <t>（二）专项债券</t>
  </si>
  <si>
    <t>D</t>
  </si>
  <si>
    <t>二、2020年还本支出预计执行数</t>
  </si>
  <si>
    <t>F=G+H</t>
  </si>
  <si>
    <t>G</t>
  </si>
  <si>
    <t>H</t>
  </si>
  <si>
    <t>三、2020年付息支出预计执行数</t>
  </si>
  <si>
    <t>I=J+K</t>
  </si>
  <si>
    <t>J</t>
  </si>
  <si>
    <t>K</t>
  </si>
  <si>
    <t>四、2021年还本支出预算数</t>
  </si>
  <si>
    <t>L=M+O</t>
  </si>
  <si>
    <t>M</t>
  </si>
  <si>
    <t xml:space="preserve">   其中：再融资</t>
  </si>
  <si>
    <t xml:space="preserve">         财政预算安排 </t>
  </si>
  <si>
    <t>N</t>
  </si>
  <si>
    <t>O</t>
  </si>
  <si>
    <t xml:space="preserve">         财政预算安排</t>
  </si>
  <si>
    <t>P</t>
  </si>
  <si>
    <t>五、2021年付息支出预算数</t>
  </si>
  <si>
    <t>Q=R+S</t>
  </si>
  <si>
    <t>R</t>
  </si>
  <si>
    <t>S</t>
  </si>
  <si>
    <t>注：1.本表反映本地区上一年度地方政府债券（含再融资债券）发行及还本付息支出预计执行数、本年度地方政府债券还本付息预算数等。
    2.本表由县级以上地方各级财政部门在本级人民代表大会批准预算后二十日内公开。</t>
  </si>
  <si>
    <t>表31</t>
  </si>
  <si>
    <t>重庆市永川区2022年地方政府债务限额提前下达情况表</t>
  </si>
  <si>
    <t>一：2021年地方政府债务限额</t>
  </si>
  <si>
    <t>其中： 一般债务限额</t>
  </si>
  <si>
    <t xml:space="preserve">       专项债务限额</t>
  </si>
  <si>
    <t>二：提前下达的2022年地方政府债务限额</t>
  </si>
  <si>
    <t>注：本表反映本地区及本级预算中列示提前下达的新增地方政府债务限额情况，由县级以上地方各级财政部门在本级人民代表大会批准预算后二十日内公开。</t>
  </si>
  <si>
    <t>表32</t>
  </si>
  <si>
    <t>重庆市本级2022年年初新增地方政府债券资金安排表</t>
  </si>
  <si>
    <t>序号</t>
  </si>
  <si>
    <t>项目名称</t>
  </si>
  <si>
    <t>项目类型</t>
  </si>
  <si>
    <t>项目主管部门</t>
  </si>
  <si>
    <t>债券性质</t>
  </si>
  <si>
    <t>债券规模</t>
  </si>
  <si>
    <t>如：农村公路、市政道路等</t>
  </si>
  <si>
    <t>一般债券</t>
  </si>
  <si>
    <t>如：土地储备、政府收费公路、棚改等</t>
  </si>
  <si>
    <t>专项债券</t>
  </si>
  <si>
    <t>注：本表反映本级当年提前下达的新增地方政府债券资金使用安排，由县级以上地方各级财政部门在本级人民代表大会批准预算后二十日内公开。此表无数据。</t>
  </si>
  <si>
    <t>预算项目绩效目标表</t>
  </si>
  <si>
    <t>单位名称：重庆市永川区宝峰镇人民政府</t>
  </si>
  <si>
    <t>单位</t>
  </si>
  <si>
    <t>金额</t>
  </si>
  <si>
    <t>绩效目标</t>
  </si>
  <si>
    <t>绩效指标</t>
  </si>
  <si>
    <t>产出指标</t>
  </si>
  <si>
    <t>效益指标</t>
  </si>
  <si>
    <t>满意度指标</t>
  </si>
  <si>
    <t>一</t>
  </si>
  <si>
    <t>二</t>
  </si>
  <si>
    <t>三</t>
  </si>
  <si>
    <t>四</t>
  </si>
  <si>
    <t>五</t>
  </si>
  <si>
    <t>六</t>
  </si>
  <si>
    <t>七</t>
  </si>
  <si>
    <t>整体目标</t>
  </si>
  <si>
    <t>年度目标</t>
  </si>
  <si>
    <t>指标内容</t>
  </si>
  <si>
    <t>指标值</t>
  </si>
  <si>
    <t>服务对象满意度指标</t>
  </si>
  <si>
    <t>服务对象满意度指标值</t>
  </si>
  <si>
    <t>922001-重庆市永川区宝峰镇人民政府（本级）</t>
  </si>
  <si>
    <t>2021年财金协同支持镇乡产业发展奖补资金预算永财农〔2021〕178号渝财农〔2021〕98号</t>
  </si>
  <si>
    <t>2021年财金协同支持镇乡产业发展奖补资金，用于打造宝峰镇一村一品土地租金及茶叶与李子基地之间荒地土地整治等费用。</t>
  </si>
  <si>
    <t>荒地治理处数</t>
  </si>
  <si>
    <t>≥1处</t>
  </si>
  <si>
    <t>品牌租地面积</t>
  </si>
  <si>
    <t>≥20亩</t>
  </si>
  <si>
    <t>全镇品牌产出收益</t>
  </si>
  <si>
    <t>≥10万元</t>
  </si>
  <si>
    <t>打造网红品牌</t>
  </si>
  <si>
    <t>≥1个</t>
  </si>
  <si>
    <t>群众满意度</t>
  </si>
  <si>
    <t>≥95%</t>
  </si>
  <si>
    <t>2021年城乡困难群众送温暖补助资金永财社〔2021〕95号渝财社〔2021〕74号</t>
  </si>
  <si>
    <t>用于对敬老院老人的每月优抚补助，购买棉絮，衣物食物等支出，体现党委政府对困难人群的关怀。</t>
  </si>
  <si>
    <t>集中供养人员救助人数</t>
  </si>
  <si>
    <t>≥17人</t>
  </si>
  <si>
    <t>救助资金到位率</t>
  </si>
  <si>
    <t>＝100%</t>
  </si>
  <si>
    <t>补助对象精准度</t>
  </si>
  <si>
    <t>救助政策知晓率</t>
  </si>
  <si>
    <t>≥90%</t>
  </si>
  <si>
    <t>受助对象满意度</t>
  </si>
  <si>
    <t>2021年第二批水利救灾资金预算永财农〔2021〕107号渝财农〔2021〕70号</t>
  </si>
  <si>
    <t>用于水利救灾防洪防旱支出，包括茶产业受灾补助等一系列因灾害造成损失而进行救灾支出，让群众得到保障。</t>
  </si>
  <si>
    <t>编制、修订、审批调度运行方案等数量</t>
  </si>
  <si>
    <t>≥1份</t>
  </si>
  <si>
    <t>防旱防汛响应时间</t>
  </si>
  <si>
    <t>≤1天</t>
  </si>
  <si>
    <t>出动执法人员</t>
  </si>
  <si>
    <t>≥5人</t>
  </si>
  <si>
    <t>降低群众因汛因害受灾损失</t>
  </si>
  <si>
    <t>受益群众满意度</t>
  </si>
  <si>
    <t>2021年度选调生到村工作补助资金（第二批）永财行〔2021〕37号</t>
  </si>
  <si>
    <t>用于保障选调生到村工作后，日常饮食、居住、办公用品、出差学习费用等其他经费支出，使其工作顺利进行。</t>
  </si>
  <si>
    <t>保障人数</t>
  </si>
  <si>
    <t>＝1人</t>
  </si>
  <si>
    <t>资金按时到位率</t>
  </si>
  <si>
    <t>服务村数量</t>
  </si>
  <si>
    <t>选调生生活待遇水平</t>
  </si>
  <si>
    <t>领导、村民对选调生满意度</t>
  </si>
  <si>
    <t>2021年度严重精神障碍患者监护人以奖代补奖励资金永财社〔2021〕154号</t>
  </si>
  <si>
    <t>用于对严重精神障碍患者的监护人以奖代补奖励资金，以便监护人做好对重精患者的照顾、看护和情绪稳定工作，维护社会秩序稳定和保一方平安。</t>
  </si>
  <si>
    <t>补助户数</t>
  </si>
  <si>
    <t>≥50户</t>
  </si>
  <si>
    <t>资金拨付到位率</t>
  </si>
  <si>
    <t>补助政策知晓率</t>
  </si>
  <si>
    <t>补助事项公示率</t>
  </si>
  <si>
    <t>2021年河长制工作经费永财农〔2021〕139号</t>
  </si>
  <si>
    <t>用于河长办日常巡河，清理河道垃圾，清理河水上方漂浮垃圾和其他漂浮物，对网格员误工补助等治理河道工作经费支出。</t>
  </si>
  <si>
    <t>每周巡河、清漂次数</t>
  </si>
  <si>
    <t>≥1次</t>
  </si>
  <si>
    <t>聘请网格员人数</t>
  </si>
  <si>
    <t>≥10人</t>
  </si>
  <si>
    <t>河道治理发生安全事故次数</t>
  </si>
  <si>
    <t>＜1次</t>
  </si>
  <si>
    <t>河道水质达标率</t>
  </si>
  <si>
    <t>≤3类</t>
  </si>
  <si>
    <t>群众对河道治理满意度</t>
  </si>
  <si>
    <t>2021年临时救助补助资金永财社〔2021〕10号</t>
  </si>
  <si>
    <t>用于对因病因灾导致生活困难人群的临时救助，包括困难家庭上大学补助、特困人员和低保人员住院救助等，保障困难群众基本生活、国家民生政策得到有效落实。</t>
  </si>
  <si>
    <t>全年保障人数</t>
  </si>
  <si>
    <t>≥200人</t>
  </si>
  <si>
    <t>补助资金到位率</t>
  </si>
  <si>
    <t>≥100%</t>
  </si>
  <si>
    <t>≥99%</t>
  </si>
  <si>
    <t>2021年农村旧房整治提升市级专项补助资金预算永财建〔2021〕115号渝财建〔2021〕249号</t>
  </si>
  <si>
    <t>用于对宝峰镇危房旧房进行整治提升，修缮房屋，稳固墙面，增加房屋安全系数，保障百姓住房安全</t>
  </si>
  <si>
    <t>房屋验收合格率</t>
  </si>
  <si>
    <t>施工现场安全率</t>
  </si>
  <si>
    <t>每周现场监督次数</t>
  </si>
  <si>
    <t>＝1次</t>
  </si>
  <si>
    <t>受益户数</t>
  </si>
  <si>
    <t>≥1户</t>
  </si>
  <si>
    <t>房屋安全率</t>
  </si>
  <si>
    <t>＝95%</t>
  </si>
  <si>
    <t>群众对危房提升整治满意度</t>
  </si>
  <si>
    <t>2021年市级农业专项资金预算永财农〔2021〕166号渝财农〔2021〕99号</t>
  </si>
  <si>
    <t>用于2021年市级农业专项资金预算，通过对畜禽遗传资源普查，保护畜禽种质资源，促进畜禽养殖行业健康可持续发展</t>
  </si>
  <si>
    <t>普查人员劳务费足额发放率</t>
  </si>
  <si>
    <t>普查村数</t>
  </si>
  <si>
    <t>＝5个</t>
  </si>
  <si>
    <t>普查信息收集合格率</t>
  </si>
  <si>
    <t>聘请普查员人数</t>
  </si>
  <si>
    <t>＝5人</t>
  </si>
  <si>
    <t>上级和群众对工作满意度</t>
  </si>
  <si>
    <t>2021年新冠病毒疫苗接种专项工作经费（第二批）永财社〔2021〕115号</t>
  </si>
  <si>
    <t>用于新冠肺炎疫苗接种工作经费支出，包含接种点搭建设施，接送行动不便人群等。</t>
  </si>
  <si>
    <t>全镇疫苗接种率</t>
  </si>
  <si>
    <t>疫苗接种排查覆盖率</t>
  </si>
  <si>
    <t>搭建疫苗接种点</t>
  </si>
  <si>
    <t>疫苗接种宣传度</t>
  </si>
  <si>
    <t>群众对接种工作满意度</t>
  </si>
  <si>
    <t>2021年优抚对象“解三难”补助资金永财社〔2021〕118号</t>
  </si>
  <si>
    <t>用于发放镇困难优抚对象临时性救济，保障基本生活需要，让国家民生政策有效落实，体现党委政府对退役军人的关心。</t>
  </si>
  <si>
    <t>每年救助三难对象人数</t>
  </si>
  <si>
    <t>≥30人</t>
  </si>
  <si>
    <t>救助资金发放到位率</t>
  </si>
  <si>
    <t>救助事项公示率</t>
  </si>
  <si>
    <t>政策宣传知晓度</t>
  </si>
  <si>
    <t>2022年少数民族发展资金（宝峰镇）</t>
  </si>
  <si>
    <t>用于乡村振兴——宝峰镇五家坡小屋基清洁示范院落建设，打造美丽乡村</t>
  </si>
  <si>
    <t>工程按时完工率</t>
  </si>
  <si>
    <t>打造清洁院落面积</t>
  </si>
  <si>
    <t>≥300平方米</t>
  </si>
  <si>
    <t>工程验收合格率</t>
  </si>
  <si>
    <t>打造清洁示范院落一处</t>
  </si>
  <si>
    <t>受益人数</t>
  </si>
  <si>
    <t>院落居民清洁意识</t>
  </si>
  <si>
    <t>有所增加</t>
  </si>
  <si>
    <t>2022年优抚对象补助-直达资金（宝峰镇）</t>
  </si>
  <si>
    <t>用于发放镇优抚对象抚恤、生活补助资金和节日慰问金，让优抚对象生活有保障，国家民生政策得到有效落实，体现党委政府对退役军人的关心。</t>
  </si>
  <si>
    <t>每月发放优抚补助人数</t>
  </si>
  <si>
    <t>≥150人</t>
  </si>
  <si>
    <t>发放对象精准度</t>
  </si>
  <si>
    <t>受助对象满意程度</t>
  </si>
  <si>
    <t>2022年优抚对象补助（宝峰镇）</t>
  </si>
  <si>
    <t>“全民反诈”专项补助资金（本级资金收回）永财行〔2021〕32号</t>
  </si>
  <si>
    <t>用于全民防诈反诈工作，开展反诈宣传、办案等工作，严厉打击犯罪诈骗活动，保障群众个人财产安全，使群众利益不受侵害，维护社会秩序稳定。</t>
  </si>
  <si>
    <t>劝返缅北人员涉诈人员</t>
  </si>
  <si>
    <t>≥1人</t>
  </si>
  <si>
    <t>发放反诈宣传资料</t>
  </si>
  <si>
    <t>≥6000份</t>
  </si>
  <si>
    <t>群众防范诈骗意识</t>
  </si>
  <si>
    <t>反诈知识知晓率</t>
  </si>
  <si>
    <t>群众对防诈骗宣传培训满意度</t>
  </si>
  <si>
    <t>残疾人事业发展补助资金永财社〔2021〕107号渝财社〔2021〕72号</t>
  </si>
  <si>
    <t>用于发放助残员补助，进行残疾系统数据更新，办证清退，慰问残疾人等，促进残疾事业发展，体现党委政府的关怀。</t>
  </si>
  <si>
    <t>助残员人数</t>
  </si>
  <si>
    <t>助残员补助标准</t>
  </si>
  <si>
    <t>＝1800元/月</t>
  </si>
  <si>
    <t>补助发放及时率</t>
  </si>
  <si>
    <t>助残员助残工作完成率</t>
  </si>
  <si>
    <t>受助残疾人满意度</t>
  </si>
  <si>
    <t>村、社区其他经费</t>
  </si>
  <si>
    <t>保障6个村居日常办公正常运转，村居干部各项补助经费顺利发放</t>
  </si>
  <si>
    <t>资金及时发放率</t>
  </si>
  <si>
    <t>保障村居数量</t>
  </si>
  <si>
    <t>＝6个</t>
  </si>
  <si>
    <t>群众事务办结率</t>
  </si>
  <si>
    <t>村居干部办事效率</t>
  </si>
  <si>
    <t>受益对象满意度</t>
  </si>
  <si>
    <t>村、社区误工补助（统发）</t>
  </si>
  <si>
    <t>保证6个村居干部全年统发误工补助正常发放</t>
  </si>
  <si>
    <t>保证6个村居干部全年统发误工补助正常发放，加强社区建设，提高工作人员主动性、积极性、创造性。</t>
  </si>
  <si>
    <t>工作完成质量</t>
  </si>
  <si>
    <t>好</t>
  </si>
  <si>
    <t>辖区全年安全稳定</t>
  </si>
  <si>
    <t>保障人员数量</t>
  </si>
  <si>
    <t>≥42人</t>
  </si>
  <si>
    <t>村居运转秩序</t>
  </si>
  <si>
    <t>关于调整下达2021年农村公路建设“以奖代补”资金（第八批）的通知永财建〔2021〕77号渝财建〔2021〕83号</t>
  </si>
  <si>
    <t>用于乡村“四好”通组公路建设，方便村民出行，带动产业发展，致富增收。</t>
  </si>
  <si>
    <t>公路建设质量合格率</t>
  </si>
  <si>
    <t>建设里程</t>
  </si>
  <si>
    <t>≥1公里</t>
  </si>
  <si>
    <t>工程按计划完工率</t>
  </si>
  <si>
    <t>≥1万人</t>
  </si>
  <si>
    <t>农村房屋安全隐患排查整治专项经费永财建〔2021〕42号</t>
  </si>
  <si>
    <t>用于农村房屋安全隐患排查整治专项经费，包括房屋修缮，墙面稳固，增加房屋安全系数，保障群众住房安全。</t>
  </si>
  <si>
    <t>房屋安全隐患排查次数</t>
  </si>
  <si>
    <t>≥5次</t>
  </si>
  <si>
    <t>整治合格率</t>
  </si>
  <si>
    <t>每周现场安全检查次数</t>
  </si>
  <si>
    <t>农村交通安全劝导站日常运行补助永财行〔2021〕2号</t>
  </si>
  <si>
    <t>用于内在交通要道路口对群众进行安全劝导，检查过往车辆，纠正违法违规行为，维护建设交通劝导站，严防疫情。</t>
  </si>
  <si>
    <t>群众交通安全意识</t>
  </si>
  <si>
    <t>设立劝导站个数</t>
  </si>
  <si>
    <t>补助劝导站人数</t>
  </si>
  <si>
    <t>≥2人</t>
  </si>
  <si>
    <t>每月违规劝导人数</t>
  </si>
  <si>
    <t>≥100人</t>
  </si>
  <si>
    <t>农村生活垃圾治理补助资金永财农〔2020〕134号渝财农永财农〔2021〕103号永财农〔2021〕122号永财农〔2021〕167号</t>
  </si>
  <si>
    <t>用于农村生活垃圾治理补助资金，包括进行垃圾分类，场镇清扫保洁，维护场镇清洁卫生。</t>
  </si>
  <si>
    <t>每周清运次数</t>
  </si>
  <si>
    <t>垃圾箱满后及时清运响应时间</t>
  </si>
  <si>
    <t>每月垃圾分类宣传次数</t>
  </si>
  <si>
    <t>群众垃圾分类意识</t>
  </si>
  <si>
    <t>群众对农村清洁满意度</t>
  </si>
  <si>
    <t>人大换届选举经费永财行〔2021〕26号</t>
  </si>
  <si>
    <t>用于区、镇人大代表换届选举工作经费支出，经费支出包括选票制作、音响设备租赁等，保证选举顺利完成。</t>
  </si>
  <si>
    <t>保障村居个数</t>
  </si>
  <si>
    <t>区镇人大代表参会率</t>
  </si>
  <si>
    <t>按计划完成各项议程</t>
  </si>
  <si>
    <t>人大代表选举制度贯彻情况</t>
  </si>
  <si>
    <t>区镇人大代表满意率</t>
  </si>
  <si>
    <t>市政管理、环卫经费</t>
  </si>
  <si>
    <t>保障辖区内清洁卫生，场镇保持美观，优化居民生活环境，垃圾分类工作有效推进</t>
  </si>
  <si>
    <t>清洁居民点数</t>
  </si>
  <si>
    <t>≥3个</t>
  </si>
  <si>
    <t>每天清扫保洁次数</t>
  </si>
  <si>
    <t>场镇清扫面积</t>
  </si>
  <si>
    <t>≥40000平方米</t>
  </si>
  <si>
    <t>保洁率</t>
  </si>
  <si>
    <t>居民垃圾分类意识</t>
  </si>
  <si>
    <t>水利工程运行与维护经费预算小型水库维修养护项目资金永财农〔2021〕169号永财农〔2021〕120号</t>
  </si>
  <si>
    <t>用于镇水利工程运行与维护经费和辖区内小型水库维修养护项目支出，包含对山岔沟水库，大沟水库等其他水库、河道的堤灌站进行维修维护，确保农业灌溉正常开展，保证春耕工作正常完成。</t>
  </si>
  <si>
    <t>出现故障维修响应时间</t>
  </si>
  <si>
    <t>≤10天</t>
  </si>
  <si>
    <t>维修水利设施处数</t>
  </si>
  <si>
    <t>≥3处</t>
  </si>
  <si>
    <t>农业生产用水保障情况</t>
  </si>
  <si>
    <t>水利设施完好率</t>
  </si>
  <si>
    <t>退役军人优抚永财社〔2020〕165号永财社〔2021〕103号</t>
  </si>
  <si>
    <t>用于发放镇优抚对象抚恤、生活补助资金和节日慰问金，让优抚对象生活有保障，国家民生政策得到落实，体现党委政府对退役军人的关心。</t>
  </si>
  <si>
    <t>网格化服务管理补助资金永财行〔2021〕27号</t>
  </si>
  <si>
    <t>用于对116个网格特殊群体进行网格化管理，开展信息收集、信息录入、动态监控管理等工作。</t>
  </si>
  <si>
    <t>设置网格数</t>
  </si>
  <si>
    <t>＝116个</t>
  </si>
  <si>
    <t>每月进入网格次数</t>
  </si>
  <si>
    <t>≥4次</t>
  </si>
  <si>
    <t>群众交办问题办结时间</t>
  </si>
  <si>
    <t>≤7天</t>
  </si>
  <si>
    <t>网格管理工作开展情况</t>
  </si>
  <si>
    <t>群众对网格管理工作满意度</t>
  </si>
  <si>
    <t>下达2021年部分基层退役军人服务站建设补助资金永财社〔2021〕130号</t>
  </si>
  <si>
    <t>用于对基层退役军人服务站建设支出，包括宣传展板制作，退役军人活动室建设等。</t>
  </si>
  <si>
    <t>建设退军示范站</t>
  </si>
  <si>
    <t>≥1座（处）</t>
  </si>
  <si>
    <t>服务退役军人数</t>
  </si>
  <si>
    <t>≥580人</t>
  </si>
  <si>
    <t>退役站建设宣传度</t>
  </si>
  <si>
    <t>退役军人对服务站满意度</t>
  </si>
  <si>
    <t>下达2021年违法建设治理工作经费（第一批）永财建〔2021〕39号</t>
  </si>
  <si>
    <t>用于针对违法建设建筑物进行拆除、清理治理工作经费，包括人工，材料等</t>
  </si>
  <si>
    <t>违法建筑物拆除数</t>
  </si>
  <si>
    <t>拆除补助及时发放率</t>
  </si>
  <si>
    <t>拆除发生安全事故次数</t>
  </si>
  <si>
    <t>场镇建筑物规范性</t>
  </si>
  <si>
    <t>乡村公路养护补助资金永财建【2020】122号永财建【2021】24号永财建【2021】55号永财建【2021】92号永财建【2021】111号</t>
  </si>
  <si>
    <t>用于乡村通组公路的日常养护，包括路面保洁，边沟排水清理，维修破损路面，清除路面杂草等，保证路面平整干净，清洁畅通，保障村民出行安全。</t>
  </si>
  <si>
    <t>修补维护面积</t>
  </si>
  <si>
    <t>≥100平方米</t>
  </si>
  <si>
    <t>养护里程</t>
  </si>
  <si>
    <t>≥50公里</t>
  </si>
  <si>
    <t>公路正常运行率</t>
  </si>
  <si>
    <t>村民出行安全性</t>
  </si>
  <si>
    <t>一般行政管理事务（行政综合）</t>
  </si>
  <si>
    <t>保障机关各个部门正常运作</t>
  </si>
  <si>
    <t>保障机关各个部门正常运作，包括人事行政管理、财务行政管理、后勤行政管理、机关行政管理</t>
  </si>
  <si>
    <t>机关正常运作情况</t>
  </si>
  <si>
    <t>全年辖区安全稳定</t>
  </si>
  <si>
    <t>遗属补助</t>
  </si>
  <si>
    <t>按标准发放遗属人员生活补助，保障遗属人员基本生活，体现党委政府对遗属人员的关怀。</t>
  </si>
  <si>
    <t>遗属补助拨付时效</t>
  </si>
  <si>
    <t>≤1月</t>
  </si>
  <si>
    <t>补助人数</t>
  </si>
  <si>
    <t>≥6人</t>
  </si>
  <si>
    <t>预留增人增资经费</t>
  </si>
  <si>
    <t>能有效应对增人增资所产生的资金调动</t>
  </si>
  <si>
    <t>能有效应对增人增资所产生的资金调动，保障机关单位各部门全年正长运转，各项目资金得到有效利用</t>
  </si>
  <si>
    <t>预备预留经费按规定使用率</t>
  </si>
  <si>
    <t>机关日常运转率</t>
  </si>
  <si>
    <t>职工满意度</t>
  </si>
  <si>
    <t>重庆市财政局关于下达特殊转移支付资金的通知永财建116号</t>
  </si>
  <si>
    <t>用于乡村振兴项目公路建设支出，方便村民出行，带动产业发展，致富增收。</t>
  </si>
  <si>
    <t>≥0.1公里</t>
  </si>
  <si>
    <t>村民出行便捷情况</t>
  </si>
  <si>
    <t>≥2000人</t>
  </si>
  <si>
    <t>重庆市村（社区）食品药品安全协管员补助政策永财行〔2021〕6号渝财行政〔2021〕1号</t>
  </si>
  <si>
    <t>用于每月发放食品药品安全协管员监管补助，保障各村社区面馆、餐馆、副食店食品、药店安全等，使辖区食品药品安全质量达标。</t>
  </si>
  <si>
    <t>协管员补助人数</t>
  </si>
  <si>
    <t>＝6人</t>
  </si>
  <si>
    <t>协管员补助按时发放率</t>
  </si>
  <si>
    <t>监管村民小组数</t>
  </si>
  <si>
    <t>每年辖区发生食品药品安全事故</t>
  </si>
  <si>
    <t>≤1次</t>
  </si>
  <si>
    <t>社会群众满意度</t>
  </si>
  <si>
    <t>专项调查补助资金（第二批）永财行〔2021〕36号</t>
  </si>
  <si>
    <t>用于宝峰镇发展专项调查补助，顺利开展经济领域等方面调查工作，掌握辖区内发展规模结构和效益，为提高决策和管理水平奠定基础</t>
  </si>
  <si>
    <t>发放调查人员补助人数</t>
  </si>
  <si>
    <t>数据处理完成率</t>
  </si>
  <si>
    <t>调查数据利用率</t>
  </si>
  <si>
    <t>整体支出绩效目标申报表</t>
  </si>
  <si>
    <t>部门名称：重庆市永川区宝峰镇人民政府</t>
  </si>
  <si>
    <t>总体资金情况</t>
  </si>
  <si>
    <t>预算支出总额</t>
  </si>
  <si>
    <t>合计</t>
  </si>
  <si>
    <t>财政拨款</t>
  </si>
  <si>
    <t>专户资金</t>
  </si>
  <si>
    <t>单位资金</t>
  </si>
  <si>
    <t>部门整体绩效情况</t>
  </si>
  <si>
    <t>整体绩效目标</t>
  </si>
  <si>
    <r>
      <rPr>
        <sz val="9"/>
        <color indexed="8"/>
        <rFont val="Dialog.plain"/>
        <charset val="134"/>
      </rPr>
      <t>1.党建：收集和听取群众对所公开事项的意见和建议，及时反馈，促进社会公正、稳定，加强文明劝导，促进社会和谐、文明有秩序，增强道德意识，遵守社会公德。2.经济发展：根据区委区府全年工作目标完成任务要求。3.公共服务：按照上级要求结合工作实际，认真贯彻落实。4.公共管理：全力抓好城市市容环境秩序管理，抓好集中整治和重点整治，确保辖区市容秩序整洁、干净、漂亮。5.公共安全：切实抓好本辖区平安稳定工作，充实社会治安综合治理队伍；做好节日期间安全稳定工作，确保辖区社会稳定。</t>
    </r>
  </si>
  <si>
    <t>年度绩效指标</t>
  </si>
  <si>
    <t xml:space="preserve"> 三级指标</t>
  </si>
  <si>
    <t>绩效指标性质</t>
  </si>
  <si>
    <t>绩效指标值</t>
  </si>
  <si>
    <t>绩效度量单位</t>
  </si>
  <si>
    <t>权重</t>
  </si>
  <si>
    <t>“三公”经费比上年增长比例</t>
  </si>
  <si>
    <t>≤</t>
  </si>
  <si>
    <t>0</t>
  </si>
  <si>
    <t>%</t>
  </si>
  <si>
    <t>3</t>
  </si>
  <si>
    <t>政府采购占一般公共预算的比率</t>
  </si>
  <si>
    <t>≥</t>
  </si>
  <si>
    <t>10</t>
  </si>
  <si>
    <t>2</t>
  </si>
  <si>
    <t>政府采购中小微企业占比</t>
  </si>
  <si>
    <t>60</t>
  </si>
  <si>
    <t>城市日常管理考核得分</t>
  </si>
  <si>
    <t>80</t>
  </si>
  <si>
    <t>分</t>
  </si>
  <si>
    <t>8</t>
  </si>
  <si>
    <t>社保等公共服务按时办结率</t>
  </si>
  <si>
    <t>99</t>
  </si>
  <si>
    <t>流域横向生态保护补偿金</t>
  </si>
  <si>
    <t>万元</t>
  </si>
  <si>
    <t>发生重大安全事件件数</t>
  </si>
  <si>
    <t>＝</t>
  </si>
  <si>
    <t>件</t>
  </si>
  <si>
    <t>信访案件按期办结率</t>
  </si>
  <si>
    <t>100</t>
  </si>
  <si>
    <t>乡村振兴暨巩固脱贫攻坚任务完成率</t>
  </si>
  <si>
    <t>社会治理水平是否进一步提高</t>
  </si>
  <si>
    <t>定性</t>
  </si>
  <si>
    <t>5</t>
  </si>
  <si>
    <t>政府公信力是否进一步提高</t>
  </si>
  <si>
    <t>辖区居民对党委政府履职效能的满意度</t>
  </si>
  <si>
    <t>90</t>
  </si>
  <si>
    <t>“保工资、保运转、保基本民生”足额到位率</t>
  </si>
  <si>
    <t>预算执行率</t>
  </si>
  <si>
    <t>其他说明</t>
  </si>
  <si>
    <t>无</t>
  </si>
</sst>
</file>

<file path=xl/styles.xml><?xml version="1.0" encoding="utf-8"?>
<styleSheet xmlns="http://schemas.openxmlformats.org/spreadsheetml/2006/main">
  <numFmts count="19">
    <numFmt numFmtId="176" formatCode="0.0;_ࣿ"/>
    <numFmt numFmtId="177" formatCode="#,##0.000000"/>
    <numFmt numFmtId="41" formatCode="_ * #,##0_ ;_ * \-#,##0_ ;_ * &quot;-&quot;_ ;_ @_ "/>
    <numFmt numFmtId="42" formatCode="_ &quot;￥&quot;* #,##0_ ;_ &quot;￥&quot;* \-#,##0_ ;_ &quot;￥&quot;* &quot;-&quot;_ ;_ @_ "/>
    <numFmt numFmtId="178" formatCode="#,##0.00_ "/>
    <numFmt numFmtId="179" formatCode="0.00_);[Red]\(0.00\)"/>
    <numFmt numFmtId="180" formatCode="0.00_ "/>
    <numFmt numFmtId="44" formatCode="_ &quot;￥&quot;* #,##0.00_ ;_ &quot;￥&quot;* \-#,##0.00_ ;_ &quot;￥&quot;* &quot;-&quot;??_ ;_ @_ "/>
    <numFmt numFmtId="43" formatCode="_ * #,##0.00_ ;_ * \-#,##0.00_ ;_ * &quot;-&quot;??_ ;_ @_ "/>
    <numFmt numFmtId="181" formatCode="0_ "/>
    <numFmt numFmtId="182" formatCode="0_);[Red]\(0\)"/>
    <numFmt numFmtId="183" formatCode="#,##0.00_);[Red]\(#,##0.00\)"/>
    <numFmt numFmtId="184" formatCode="#,##0_ "/>
    <numFmt numFmtId="185" formatCode="#,##0.0_ "/>
    <numFmt numFmtId="186" formatCode="#,##0_);[Red]\(#,##0\)"/>
    <numFmt numFmtId="187" formatCode="#,##0.0"/>
    <numFmt numFmtId="188" formatCode="________@"/>
    <numFmt numFmtId="189" formatCode="General;General;&quot;-&quot;"/>
    <numFmt numFmtId="190" formatCode="0.0_ "/>
  </numFmts>
  <fonts count="106">
    <font>
      <sz val="11"/>
      <color theme="1"/>
      <name val="宋体"/>
      <charset val="134"/>
      <scheme val="minor"/>
    </font>
    <font>
      <sz val="14"/>
      <name val="SimSun"/>
      <charset val="134"/>
    </font>
    <font>
      <sz val="9"/>
      <name val="simhei"/>
      <charset val="134"/>
    </font>
    <font>
      <sz val="9"/>
      <name val="SimSun"/>
      <charset val="134"/>
    </font>
    <font>
      <sz val="9"/>
      <name val="Hiragino Sans GB"/>
      <charset val="134"/>
    </font>
    <font>
      <sz val="11"/>
      <color indexed="8"/>
      <name val="宋体"/>
      <charset val="134"/>
    </font>
    <font>
      <b/>
      <sz val="9"/>
      <name val="SimSun"/>
      <charset val="134"/>
    </font>
    <font>
      <sz val="11"/>
      <color indexed="8"/>
      <name val="方正黑体_GBK"/>
      <charset val="134"/>
    </font>
    <font>
      <sz val="16"/>
      <color indexed="8"/>
      <name val="方正小标宋_GBK"/>
      <charset val="134"/>
    </font>
    <font>
      <sz val="11"/>
      <color indexed="8"/>
      <name val="宋体"/>
      <charset val="134"/>
      <scheme val="minor"/>
    </font>
    <font>
      <sz val="14"/>
      <color theme="1"/>
      <name val="方正黑体_GBK"/>
      <charset val="134"/>
    </font>
    <font>
      <sz val="16"/>
      <name val="方正小标宋_GBK"/>
      <charset val="134"/>
    </font>
    <font>
      <b/>
      <sz val="11"/>
      <name val="SimSun"/>
      <charset val="134"/>
    </font>
    <font>
      <sz val="11"/>
      <name val="SimSun"/>
      <charset val="134"/>
    </font>
    <font>
      <sz val="14"/>
      <name val="方正黑体_GBK"/>
      <charset val="134"/>
    </font>
    <font>
      <sz val="11"/>
      <name val="方正黑体_GBK"/>
      <charset val="134"/>
    </font>
    <font>
      <sz val="12"/>
      <color indexed="8"/>
      <name val="方正黑体_GBK"/>
      <charset val="134"/>
    </font>
    <font>
      <b/>
      <sz val="10"/>
      <name val="SimSun"/>
      <charset val="134"/>
    </font>
    <font>
      <sz val="10"/>
      <color indexed="8"/>
      <name val="宋体"/>
      <charset val="134"/>
      <scheme val="minor"/>
    </font>
    <font>
      <sz val="22"/>
      <color theme="1"/>
      <name val="方正小标宋_GBK"/>
      <charset val="134"/>
    </font>
    <font>
      <sz val="16"/>
      <color theme="1"/>
      <name val="方正仿宋_GBK"/>
      <charset val="134"/>
    </font>
    <font>
      <sz val="16"/>
      <color theme="1"/>
      <name val="宋体"/>
      <charset val="134"/>
      <scheme val="minor"/>
    </font>
    <font>
      <b/>
      <sz val="11"/>
      <color theme="1"/>
      <name val="宋体"/>
      <charset val="134"/>
      <scheme val="minor"/>
    </font>
    <font>
      <sz val="16"/>
      <name val="方正仿宋_GBK"/>
      <charset val="134"/>
    </font>
    <font>
      <sz val="16"/>
      <name val="宋体"/>
      <charset val="134"/>
      <scheme val="minor"/>
    </font>
    <font>
      <sz val="12"/>
      <name val="仿宋_GB2312"/>
      <charset val="134"/>
    </font>
    <font>
      <sz val="18"/>
      <color theme="1"/>
      <name val="方正小标宋_GBK"/>
      <charset val="134"/>
    </font>
    <font>
      <sz val="10"/>
      <color theme="1"/>
      <name val="宋体"/>
      <charset val="134"/>
      <scheme val="minor"/>
    </font>
    <font>
      <sz val="10"/>
      <name val="仿宋_GB2312"/>
      <charset val="134"/>
    </font>
    <font>
      <sz val="10"/>
      <name val="黑体"/>
      <charset val="134"/>
    </font>
    <font>
      <b/>
      <sz val="10"/>
      <name val="宋体"/>
      <charset val="134"/>
      <scheme val="minor"/>
    </font>
    <font>
      <b/>
      <sz val="10"/>
      <name val="宋体"/>
      <charset val="134"/>
    </font>
    <font>
      <sz val="10"/>
      <name val="宋体"/>
      <charset val="134"/>
    </font>
    <font>
      <sz val="10"/>
      <name val="宋体"/>
      <charset val="134"/>
      <scheme val="minor"/>
    </font>
    <font>
      <sz val="12"/>
      <name val="宋体"/>
      <charset val="134"/>
      <scheme val="minor"/>
    </font>
    <font>
      <sz val="10"/>
      <color indexed="8"/>
      <name val="宋体"/>
      <charset val="134"/>
    </font>
    <font>
      <sz val="16"/>
      <name val="宋体"/>
      <charset val="134"/>
    </font>
    <font>
      <sz val="10"/>
      <color theme="1"/>
      <name val="宋体"/>
      <charset val="134"/>
    </font>
    <font>
      <sz val="10"/>
      <color theme="1"/>
      <name val="黑体"/>
      <charset val="134"/>
    </font>
    <font>
      <b/>
      <sz val="10"/>
      <color indexed="8"/>
      <name val="宋体"/>
      <charset val="134"/>
    </font>
    <font>
      <b/>
      <sz val="11"/>
      <name val="宋体"/>
      <charset val="134"/>
      <scheme val="minor"/>
    </font>
    <font>
      <sz val="11"/>
      <name val="宋体"/>
      <charset val="134"/>
      <scheme val="minor"/>
    </font>
    <font>
      <sz val="14"/>
      <color theme="1"/>
      <name val="黑体"/>
      <charset val="134"/>
    </font>
    <font>
      <sz val="12"/>
      <name val="黑体"/>
      <charset val="134"/>
    </font>
    <font>
      <sz val="12"/>
      <name val="宋体"/>
      <charset val="134"/>
    </font>
    <font>
      <sz val="10"/>
      <name val="Arial"/>
      <charset val="134"/>
    </font>
    <font>
      <sz val="10"/>
      <name val="方正楷体_GBK"/>
      <charset val="134"/>
    </font>
    <font>
      <sz val="10"/>
      <color indexed="8"/>
      <name val="方正黑体_GBK"/>
      <charset val="134"/>
    </font>
    <font>
      <sz val="14"/>
      <name val="黑体"/>
      <charset val="134"/>
    </font>
    <font>
      <b/>
      <sz val="12"/>
      <name val="宋体"/>
      <charset val="134"/>
      <scheme val="minor"/>
    </font>
    <font>
      <sz val="11"/>
      <name val="仿宋_GB2312"/>
      <charset val="134"/>
    </font>
    <font>
      <sz val="11"/>
      <color theme="1"/>
      <name val="仿宋_GB2312"/>
      <charset val="134"/>
    </font>
    <font>
      <sz val="11"/>
      <color theme="1"/>
      <name val="黑体"/>
      <charset val="134"/>
    </font>
    <font>
      <b/>
      <sz val="18"/>
      <color theme="1"/>
      <name val="宋体"/>
      <charset val="134"/>
      <scheme val="minor"/>
    </font>
    <font>
      <b/>
      <sz val="10"/>
      <name val="仿宋_GB2312"/>
      <charset val="134"/>
    </font>
    <font>
      <b/>
      <sz val="10"/>
      <color theme="1"/>
      <name val="宋体"/>
      <charset val="134"/>
      <scheme val="minor"/>
    </font>
    <font>
      <b/>
      <sz val="12"/>
      <name val="仿宋_GB2312"/>
      <charset val="134"/>
    </font>
    <font>
      <sz val="18"/>
      <name val="方正小标宋_GBK"/>
      <charset val="134"/>
    </font>
    <font>
      <b/>
      <sz val="10"/>
      <color theme="1"/>
      <name val="宋体"/>
      <charset val="134"/>
    </font>
    <font>
      <b/>
      <sz val="12"/>
      <name val="宋体"/>
      <charset val="134"/>
    </font>
    <font>
      <sz val="10"/>
      <name val="Times New Roman"/>
      <charset val="134"/>
    </font>
    <font>
      <sz val="11"/>
      <name val="宋体"/>
      <charset val="134"/>
    </font>
    <font>
      <sz val="19"/>
      <color theme="1"/>
      <name val="方正小标宋_GBK"/>
      <charset val="134"/>
    </font>
    <font>
      <sz val="18"/>
      <color theme="1"/>
      <name val="方正黑体_GBK"/>
      <charset val="134"/>
    </font>
    <font>
      <sz val="12"/>
      <name val="方正仿宋_GBK"/>
      <charset val="134"/>
    </font>
    <font>
      <sz val="12"/>
      <name val="方正细黑一简体"/>
      <charset val="134"/>
    </font>
    <font>
      <sz val="19"/>
      <name val="方正小标宋_GBK"/>
      <charset val="134"/>
    </font>
    <font>
      <sz val="10"/>
      <name val="方正仿宋_GBK"/>
      <charset val="134"/>
    </font>
    <font>
      <b/>
      <sz val="10"/>
      <name val="黑体"/>
      <charset val="134"/>
    </font>
    <font>
      <sz val="14"/>
      <color theme="1"/>
      <name val="宋体"/>
      <charset val="134"/>
      <scheme val="minor"/>
    </font>
    <font>
      <sz val="11"/>
      <color indexed="52"/>
      <name val="宋体"/>
      <charset val="134"/>
    </font>
    <font>
      <sz val="11"/>
      <color indexed="17"/>
      <name val="宋体"/>
      <charset val="134"/>
    </font>
    <font>
      <sz val="11"/>
      <color theme="0"/>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sz val="11"/>
      <color theme="1"/>
      <name val="宋体"/>
      <charset val="0"/>
      <scheme val="minor"/>
    </font>
    <font>
      <i/>
      <sz val="11"/>
      <color rgb="FF7F7F7F"/>
      <name val="宋体"/>
      <charset val="0"/>
      <scheme val="minor"/>
    </font>
    <font>
      <sz val="11"/>
      <color indexed="62"/>
      <name val="宋体"/>
      <charset val="134"/>
    </font>
    <font>
      <u/>
      <sz val="11"/>
      <color rgb="FF0000FF"/>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indexed="20"/>
      <name val="宋体"/>
      <charset val="134"/>
    </font>
    <font>
      <b/>
      <sz val="11"/>
      <color indexed="52"/>
      <name val="宋体"/>
      <charset val="134"/>
    </font>
    <font>
      <sz val="11"/>
      <color rgb="FF006100"/>
      <name val="宋体"/>
      <charset val="0"/>
      <scheme val="minor"/>
    </font>
    <font>
      <b/>
      <sz val="11"/>
      <color rgb="FFFA7D00"/>
      <name val="宋体"/>
      <charset val="0"/>
      <scheme val="minor"/>
    </font>
    <font>
      <b/>
      <sz val="11"/>
      <color indexed="9"/>
      <name val="宋体"/>
      <charset val="134"/>
    </font>
    <font>
      <b/>
      <sz val="13"/>
      <color indexed="56"/>
      <name val="宋体"/>
      <charset val="134"/>
    </font>
    <font>
      <b/>
      <sz val="11"/>
      <color indexed="63"/>
      <name val="宋体"/>
      <charset val="134"/>
    </font>
    <font>
      <sz val="11"/>
      <color indexed="10"/>
      <name val="宋体"/>
      <charset val="134"/>
    </font>
    <font>
      <b/>
      <sz val="18"/>
      <color indexed="56"/>
      <name val="宋体"/>
      <charset val="134"/>
    </font>
    <font>
      <b/>
      <sz val="15"/>
      <color indexed="56"/>
      <name val="宋体"/>
      <charset val="134"/>
    </font>
    <font>
      <b/>
      <sz val="11"/>
      <color indexed="56"/>
      <name val="宋体"/>
      <charset val="134"/>
    </font>
    <font>
      <sz val="11"/>
      <color rgb="FF9C6500"/>
      <name val="宋体"/>
      <charset val="0"/>
      <scheme val="minor"/>
    </font>
    <font>
      <i/>
      <sz val="11"/>
      <color indexed="23"/>
      <name val="宋体"/>
      <charset val="134"/>
    </font>
    <font>
      <sz val="11"/>
      <color rgb="FF3F3F76"/>
      <name val="宋体"/>
      <charset val="0"/>
      <scheme val="minor"/>
    </font>
    <font>
      <u/>
      <sz val="11"/>
      <color rgb="FF800080"/>
      <name val="宋体"/>
      <charset val="0"/>
      <scheme val="minor"/>
    </font>
    <font>
      <b/>
      <sz val="18"/>
      <color theme="3"/>
      <name val="宋体"/>
      <charset val="134"/>
      <scheme val="minor"/>
    </font>
    <font>
      <sz val="11"/>
      <color rgb="FFFF0000"/>
      <name val="宋体"/>
      <charset val="0"/>
      <scheme val="minor"/>
    </font>
    <font>
      <b/>
      <sz val="11"/>
      <color indexed="8"/>
      <name val="宋体"/>
      <charset val="134"/>
    </font>
    <font>
      <b/>
      <sz val="11"/>
      <color theme="1"/>
      <name val="宋体"/>
      <charset val="0"/>
      <scheme val="minor"/>
    </font>
    <font>
      <sz val="11"/>
      <color indexed="60"/>
      <name val="宋体"/>
      <charset val="134"/>
    </font>
    <font>
      <sz val="9"/>
      <color indexed="8"/>
      <name val="Dialog.plain"/>
      <charset val="134"/>
    </font>
    <font>
      <sz val="16"/>
      <name val="方正黑体_GBK"/>
      <charset val="134"/>
    </font>
  </fonts>
  <fills count="43">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indexed="42"/>
        <bgColor indexed="64"/>
      </patternFill>
    </fill>
    <fill>
      <patternFill patternType="solid">
        <fgColor indexed="26"/>
        <bgColor indexed="64"/>
      </patternFill>
    </fill>
    <fill>
      <patternFill patternType="solid">
        <fgColor theme="9"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indexed="47"/>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rgb="FFFFC7CE"/>
        <bgColor indexed="64"/>
      </patternFill>
    </fill>
    <fill>
      <patternFill patternType="solid">
        <fgColor theme="5"/>
        <bgColor indexed="64"/>
      </patternFill>
    </fill>
    <fill>
      <patternFill patternType="solid">
        <fgColor theme="5" tint="0.799981688894314"/>
        <bgColor indexed="64"/>
      </patternFill>
    </fill>
    <fill>
      <patternFill patternType="solid">
        <fgColor indexed="45"/>
        <bgColor indexed="64"/>
      </patternFill>
    </fill>
    <fill>
      <patternFill patternType="solid">
        <fgColor indexed="22"/>
        <bgColor indexed="64"/>
      </patternFill>
    </fill>
    <fill>
      <patternFill patternType="solid">
        <fgColor rgb="FFC6EFCE"/>
        <bgColor indexed="64"/>
      </patternFill>
    </fill>
    <fill>
      <patternFill patternType="solid">
        <fgColor indexed="55"/>
        <bgColor indexed="64"/>
      </patternFill>
    </fill>
    <fill>
      <patternFill patternType="solid">
        <fgColor theme="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indexed="43"/>
        <bgColor indexed="64"/>
      </patternFill>
    </fill>
  </fills>
  <borders count="3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auto="true"/>
      </left>
      <right style="thin">
        <color auto="true"/>
      </right>
      <top style="thin">
        <color auto="true"/>
      </top>
      <bottom style="thin">
        <color auto="true"/>
      </bottom>
      <diagonal/>
    </border>
    <border>
      <left/>
      <right/>
      <top style="medium">
        <color rgb="FF000000"/>
      </top>
      <bottom/>
      <diagonal/>
    </border>
    <border>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thin">
        <color auto="true"/>
      </left>
      <right style="thin">
        <color auto="true"/>
      </right>
      <top style="thin">
        <color auto="true"/>
      </top>
      <bottom/>
      <diagonal/>
    </border>
    <border>
      <left/>
      <right/>
      <top/>
      <bottom style="thin">
        <color auto="true"/>
      </bottom>
      <diagonal/>
    </border>
    <border>
      <left/>
      <right/>
      <top style="thin">
        <color auto="true"/>
      </top>
      <bottom/>
      <diagonal/>
    </border>
    <border>
      <left/>
      <right/>
      <top style="thin">
        <color indexed="8"/>
      </top>
      <bottom/>
      <diagonal/>
    </border>
    <border>
      <left style="thin">
        <color auto="true"/>
      </left>
      <right style="thin">
        <color auto="true"/>
      </right>
      <top/>
      <bottom style="thin">
        <color auto="true"/>
      </bottom>
      <diagonal/>
    </border>
    <border>
      <left style="thin">
        <color auto="true"/>
      </left>
      <right/>
      <top/>
      <bottom style="thin">
        <color auto="true"/>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indexed="23"/>
      </left>
      <right style="thin">
        <color indexed="23"/>
      </right>
      <top style="thin">
        <color indexed="23"/>
      </top>
      <bottom style="thin">
        <color indexed="23"/>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
      <left style="thin">
        <color rgb="FFB2B2B2"/>
      </left>
      <right style="thin">
        <color rgb="FFB2B2B2"/>
      </right>
      <top style="thin">
        <color rgb="FFB2B2B2"/>
      </top>
      <bottom style="thin">
        <color rgb="FFB2B2B2"/>
      </bottom>
      <diagonal/>
    </border>
    <border>
      <left/>
      <right/>
      <top style="thin">
        <color indexed="62"/>
      </top>
      <bottom style="double">
        <color indexed="62"/>
      </bottom>
      <diagonal/>
    </border>
    <border>
      <left/>
      <right/>
      <top style="thin">
        <color theme="4"/>
      </top>
      <bottom style="double">
        <color theme="4"/>
      </bottom>
      <diagonal/>
    </border>
  </borders>
  <cellStyleXfs count="161">
    <xf numFmtId="0" fontId="0" fillId="0" borderId="0">
      <alignment vertical="center"/>
    </xf>
    <xf numFmtId="0" fontId="44" fillId="0" borderId="0">
      <alignment vertical="center"/>
    </xf>
    <xf numFmtId="0" fontId="44" fillId="0" borderId="0">
      <alignment vertical="center"/>
    </xf>
    <xf numFmtId="0" fontId="5" fillId="0" borderId="0">
      <alignment vertical="center"/>
    </xf>
    <xf numFmtId="0" fontId="44" fillId="0" borderId="0"/>
    <xf numFmtId="0" fontId="44" fillId="0" borderId="0"/>
    <xf numFmtId="0" fontId="5" fillId="0" borderId="0">
      <alignment vertical="center"/>
    </xf>
    <xf numFmtId="0" fontId="44" fillId="0" borderId="0"/>
    <xf numFmtId="0" fontId="0" fillId="0" borderId="0">
      <alignment vertical="center"/>
    </xf>
    <xf numFmtId="41" fontId="44" fillId="0" borderId="0" applyFont="false" applyFill="false" applyBorder="false" applyAlignment="false" applyProtection="false"/>
    <xf numFmtId="0" fontId="0" fillId="0" borderId="0">
      <alignment vertical="center"/>
    </xf>
    <xf numFmtId="0" fontId="44" fillId="0" borderId="0"/>
    <xf numFmtId="0" fontId="5" fillId="0" borderId="0">
      <alignment vertical="center"/>
    </xf>
    <xf numFmtId="43" fontId="44" fillId="0" borderId="0" applyFont="false" applyFill="false" applyBorder="false" applyAlignment="false" applyProtection="false"/>
    <xf numFmtId="0" fontId="0" fillId="0" borderId="0">
      <alignment vertical="center"/>
    </xf>
    <xf numFmtId="0" fontId="0" fillId="0" borderId="0">
      <alignment vertical="center"/>
    </xf>
    <xf numFmtId="0" fontId="5"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0"/>
    <xf numFmtId="0" fontId="0" fillId="0" borderId="0">
      <alignment vertical="center"/>
    </xf>
    <xf numFmtId="0" fontId="5" fillId="0" borderId="0">
      <alignment vertical="center"/>
    </xf>
    <xf numFmtId="0" fontId="0" fillId="0" borderId="0">
      <alignment vertical="center"/>
    </xf>
    <xf numFmtId="0" fontId="94" fillId="0" borderId="0" applyNumberFormat="false" applyFill="false" applyBorder="false" applyAlignment="false" applyProtection="false">
      <alignment vertical="center"/>
    </xf>
    <xf numFmtId="0" fontId="0" fillId="0" borderId="0">
      <alignment vertical="center"/>
    </xf>
    <xf numFmtId="9" fontId="44" fillId="0" borderId="0" applyFont="false" applyFill="false" applyBorder="false" applyAlignment="false" applyProtection="false"/>
    <xf numFmtId="0" fontId="71" fillId="5" borderId="0" applyNumberFormat="false" applyBorder="false" applyAlignment="false" applyProtection="false">
      <alignment vertical="center"/>
    </xf>
    <xf numFmtId="0" fontId="85" fillId="21" borderId="18" applyNumberFormat="false" applyAlignment="false" applyProtection="false">
      <alignment vertical="center"/>
    </xf>
    <xf numFmtId="0" fontId="84" fillId="20" borderId="0" applyNumberFormat="false" applyBorder="false" applyAlignment="false" applyProtection="false">
      <alignment vertical="center"/>
    </xf>
    <xf numFmtId="0" fontId="0" fillId="0" borderId="0">
      <alignment vertical="center"/>
    </xf>
    <xf numFmtId="41" fontId="0" fillId="0" borderId="0" applyFont="false" applyFill="false" applyBorder="false" applyAlignment="false" applyProtection="false">
      <alignment vertical="center"/>
    </xf>
    <xf numFmtId="0" fontId="44" fillId="0" borderId="0">
      <alignment vertical="center"/>
    </xf>
    <xf numFmtId="0" fontId="44" fillId="0" borderId="0"/>
    <xf numFmtId="0" fontId="0" fillId="0" borderId="0">
      <alignment vertical="center"/>
    </xf>
    <xf numFmtId="0" fontId="0" fillId="0" borderId="0">
      <alignment vertical="center"/>
    </xf>
    <xf numFmtId="0" fontId="92" fillId="0" borderId="0" applyNumberFormat="false" applyFill="false" applyBorder="false" applyAlignment="false" applyProtection="false">
      <alignment vertical="center"/>
    </xf>
    <xf numFmtId="0" fontId="0" fillId="0" borderId="0"/>
    <xf numFmtId="0" fontId="93" fillId="0" borderId="25" applyNumberFormat="false" applyFill="false" applyAlignment="false" applyProtection="false">
      <alignment vertical="center"/>
    </xf>
    <xf numFmtId="0" fontId="44" fillId="0" borderId="0"/>
    <xf numFmtId="0" fontId="44" fillId="0" borderId="0">
      <alignment vertical="center"/>
    </xf>
    <xf numFmtId="0" fontId="9" fillId="0" borderId="0">
      <alignment vertical="center"/>
    </xf>
    <xf numFmtId="41" fontId="44" fillId="0" borderId="0" applyFont="false" applyFill="false" applyBorder="false" applyAlignment="false" applyProtection="false"/>
    <xf numFmtId="0" fontId="44" fillId="0" borderId="0">
      <alignment vertical="center"/>
    </xf>
    <xf numFmtId="0" fontId="77" fillId="16" borderId="0" applyNumberFormat="false" applyBorder="false" applyAlignment="false" applyProtection="false">
      <alignment vertical="center"/>
    </xf>
    <xf numFmtId="0" fontId="0" fillId="0" borderId="0">
      <alignment vertical="center"/>
    </xf>
    <xf numFmtId="0" fontId="72" fillId="30" borderId="0" applyNumberFormat="false" applyBorder="false" applyAlignment="false" applyProtection="false">
      <alignment vertical="center"/>
    </xf>
    <xf numFmtId="0" fontId="77" fillId="31" borderId="0" applyNumberFormat="false" applyBorder="false" applyAlignment="false" applyProtection="false">
      <alignment vertical="center"/>
    </xf>
    <xf numFmtId="0" fontId="97" fillId="32" borderId="21" applyNumberFormat="false" applyAlignment="false" applyProtection="false">
      <alignment vertical="center"/>
    </xf>
    <xf numFmtId="0" fontId="45" fillId="0" borderId="0"/>
    <xf numFmtId="0" fontId="77" fillId="25" borderId="0" applyNumberFormat="false" applyBorder="false" applyAlignment="false" applyProtection="false">
      <alignment vertical="center"/>
    </xf>
    <xf numFmtId="0" fontId="94" fillId="0" borderId="26" applyNumberFormat="false" applyFill="false" applyAlignment="false" applyProtection="false">
      <alignment vertical="center"/>
    </xf>
    <xf numFmtId="0" fontId="44" fillId="0" borderId="0">
      <alignment vertical="center"/>
    </xf>
    <xf numFmtId="0" fontId="72"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72" fillId="35" borderId="0" applyNumberFormat="false" applyBorder="false" applyAlignment="false" applyProtection="false">
      <alignment vertical="center"/>
    </xf>
    <xf numFmtId="0" fontId="72" fillId="41" borderId="0" applyNumberFormat="false" applyBorder="false" applyAlignment="false" applyProtection="false">
      <alignment vertical="center"/>
    </xf>
    <xf numFmtId="0" fontId="44" fillId="0" borderId="0" applyFont="false" applyFill="false" applyBorder="false" applyAlignment="false" applyProtection="false"/>
    <xf numFmtId="0" fontId="72" fillId="27" borderId="0" applyNumberFormat="false" applyBorder="false" applyAlignment="false" applyProtection="false">
      <alignment vertical="center"/>
    </xf>
    <xf numFmtId="43" fontId="5" fillId="0" borderId="0" applyFont="false" applyFill="false" applyBorder="false" applyAlignment="false" applyProtection="false">
      <alignment vertical="center"/>
    </xf>
    <xf numFmtId="0" fontId="72" fillId="24"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7" fillId="8" borderId="21" applyNumberFormat="false" applyAlignment="false" applyProtection="false">
      <alignment vertical="center"/>
    </xf>
    <xf numFmtId="0" fontId="0" fillId="0" borderId="0"/>
    <xf numFmtId="0" fontId="95" fillId="29" borderId="0" applyNumberFormat="false" applyBorder="false" applyAlignment="false" applyProtection="false">
      <alignment vertical="center"/>
    </xf>
    <xf numFmtId="0" fontId="86" fillId="22" borderId="0" applyNumberFormat="false" applyBorder="false" applyAlignment="false" applyProtection="false">
      <alignment vertical="center"/>
    </xf>
    <xf numFmtId="0" fontId="72" fillId="36" borderId="0" applyNumberFormat="false" applyBorder="false" applyAlignment="false" applyProtection="false">
      <alignment vertical="center"/>
    </xf>
    <xf numFmtId="0" fontId="0" fillId="37" borderId="27" applyNumberFormat="false" applyFont="false" applyAlignment="false" applyProtection="false">
      <alignment vertical="center"/>
    </xf>
    <xf numFmtId="0" fontId="77" fillId="26" borderId="0" applyNumberFormat="false" applyBorder="false" applyAlignment="false" applyProtection="false">
      <alignment vertical="center"/>
    </xf>
    <xf numFmtId="0" fontId="44" fillId="0" borderId="0"/>
    <xf numFmtId="0" fontId="0" fillId="0" borderId="0"/>
    <xf numFmtId="0" fontId="0" fillId="0" borderId="0">
      <alignment vertical="center"/>
    </xf>
    <xf numFmtId="42" fontId="0" fillId="0" borderId="0" applyFont="false" applyFill="false" applyBorder="false" applyAlignment="false" applyProtection="false">
      <alignment vertical="center"/>
    </xf>
    <xf numFmtId="0" fontId="96" fillId="0" borderId="0" applyNumberFormat="false" applyFill="false" applyBorder="false" applyAlignment="false" applyProtection="false">
      <alignment vertical="center"/>
    </xf>
    <xf numFmtId="0" fontId="77" fillId="19" borderId="0" applyNumberFormat="false" applyBorder="false" applyAlignment="false" applyProtection="false">
      <alignment vertical="center"/>
    </xf>
    <xf numFmtId="0" fontId="0" fillId="0" borderId="0">
      <alignment vertical="center"/>
    </xf>
    <xf numFmtId="0" fontId="81" fillId="0" borderId="0" applyNumberFormat="false" applyFill="false" applyBorder="false" applyAlignment="false" applyProtection="false">
      <alignment vertical="center"/>
    </xf>
    <xf numFmtId="0" fontId="83" fillId="0" borderId="20" applyNumberFormat="false" applyFill="false" applyAlignment="false" applyProtection="false">
      <alignment vertical="center"/>
    </xf>
    <xf numFmtId="0" fontId="77" fillId="38" borderId="0" applyNumberFormat="false" applyBorder="false" applyAlignment="false" applyProtection="false">
      <alignment vertical="center"/>
    </xf>
    <xf numFmtId="0" fontId="0" fillId="0" borderId="0">
      <alignment vertical="center"/>
    </xf>
    <xf numFmtId="41" fontId="44" fillId="0" borderId="0" applyFont="false" applyFill="false" applyBorder="false" applyAlignment="false" applyProtection="false"/>
    <xf numFmtId="0" fontId="98" fillId="0" borderId="0" applyNumberFormat="false" applyFill="false" applyBorder="false" applyAlignment="false" applyProtection="false">
      <alignment vertical="center"/>
    </xf>
    <xf numFmtId="0" fontId="99" fillId="0" borderId="0" applyNumberFormat="false" applyFill="false" applyBorder="false" applyAlignment="false" applyProtection="false">
      <alignment vertical="center"/>
    </xf>
    <xf numFmtId="0" fontId="0" fillId="0" borderId="0">
      <alignment vertical="center"/>
    </xf>
    <xf numFmtId="43" fontId="0" fillId="0" borderId="0" applyFont="false" applyFill="false" applyBorder="false" applyAlignment="false" applyProtection="false">
      <alignment vertical="center"/>
    </xf>
    <xf numFmtId="0" fontId="100" fillId="0" borderId="0" applyNumberFormat="false" applyFill="false" applyBorder="false" applyAlignment="false" applyProtection="false">
      <alignment vertical="center"/>
    </xf>
    <xf numFmtId="0" fontId="72" fillId="39" borderId="0" applyNumberFormat="false" applyBorder="false" applyAlignment="false" applyProtection="false">
      <alignment vertical="center"/>
    </xf>
    <xf numFmtId="43" fontId="44" fillId="0" borderId="0" applyFont="false" applyFill="false" applyBorder="false" applyAlignment="false" applyProtection="false"/>
    <xf numFmtId="0" fontId="101" fillId="0" borderId="28" applyNumberFormat="false" applyFill="false" applyAlignment="false" applyProtection="false">
      <alignment vertical="center"/>
    </xf>
    <xf numFmtId="0" fontId="77" fillId="40" borderId="0" applyNumberFormat="false" applyBorder="false" applyAlignment="false" applyProtection="false">
      <alignment vertical="center"/>
    </xf>
    <xf numFmtId="0" fontId="9" fillId="0" borderId="0">
      <alignment vertical="center"/>
    </xf>
    <xf numFmtId="0" fontId="77" fillId="28" borderId="0" applyNumberFormat="false" applyBorder="false" applyAlignment="false" applyProtection="false">
      <alignment vertical="center"/>
    </xf>
    <xf numFmtId="0" fontId="88" fillId="23" borderId="22" applyNumberFormat="false" applyAlignment="false" applyProtection="false">
      <alignment vertical="center"/>
    </xf>
    <xf numFmtId="0" fontId="102" fillId="0" borderId="29" applyNumberFormat="false" applyFill="false" applyAlignment="false" applyProtection="false">
      <alignment vertical="center"/>
    </xf>
    <xf numFmtId="0" fontId="89" fillId="0" borderId="23" applyNumberFormat="false" applyFill="false" applyAlignment="false" applyProtection="false">
      <alignment vertical="center"/>
    </xf>
    <xf numFmtId="0" fontId="103" fillId="42" borderId="0" applyNumberFormat="false" applyBorder="false" applyAlignment="false" applyProtection="false">
      <alignment vertical="center"/>
    </xf>
    <xf numFmtId="0" fontId="0" fillId="0" borderId="0">
      <alignment vertical="center"/>
    </xf>
    <xf numFmtId="0" fontId="81" fillId="0" borderId="19" applyNumberFormat="false" applyFill="false" applyAlignment="false" applyProtection="false">
      <alignment vertical="center"/>
    </xf>
    <xf numFmtId="0" fontId="0" fillId="0" borderId="0">
      <alignment vertical="center"/>
    </xf>
    <xf numFmtId="0" fontId="72" fillId="15" borderId="0" applyNumberFormat="false" applyBorder="false" applyAlignment="false" applyProtection="false">
      <alignment vertical="center"/>
    </xf>
    <xf numFmtId="0" fontId="84" fillId="20" borderId="0" applyNumberFormat="false" applyBorder="false" applyAlignment="false" applyProtection="false">
      <alignment vertical="center"/>
    </xf>
    <xf numFmtId="43" fontId="44" fillId="0" borderId="0" applyFont="false" applyFill="false" applyBorder="false" applyAlignment="false" applyProtection="false"/>
    <xf numFmtId="0" fontId="80" fillId="0" borderId="0" applyNumberFormat="false" applyFill="false" applyBorder="false" applyAlignment="false" applyProtection="false">
      <alignment vertical="center"/>
    </xf>
    <xf numFmtId="0" fontId="77" fillId="14" borderId="0" applyNumberFormat="false" applyBorder="false" applyAlignment="false" applyProtection="false">
      <alignment vertical="center"/>
    </xf>
    <xf numFmtId="0" fontId="0" fillId="0" borderId="0">
      <alignment vertical="center"/>
    </xf>
    <xf numFmtId="0" fontId="0" fillId="0" borderId="0">
      <alignment vertical="center"/>
    </xf>
    <xf numFmtId="41" fontId="44" fillId="0" borderId="0" applyFon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77" fillId="13" borderId="0" applyNumberFormat="false" applyBorder="false" applyAlignment="false" applyProtection="false">
      <alignment vertical="center"/>
    </xf>
    <xf numFmtId="0" fontId="44" fillId="0" borderId="0">
      <alignment vertical="center"/>
    </xf>
    <xf numFmtId="0" fontId="5" fillId="0" borderId="0">
      <alignment vertical="center"/>
    </xf>
    <xf numFmtId="0" fontId="78" fillId="0" borderId="0" applyNumberFormat="false" applyFill="false" applyBorder="false" applyAlignment="false" applyProtection="false">
      <alignment vertical="center"/>
    </xf>
    <xf numFmtId="0" fontId="77" fillId="11" borderId="0" applyNumberFormat="false" applyBorder="false" applyAlignment="false" applyProtection="false">
      <alignment vertical="center"/>
    </xf>
    <xf numFmtId="0" fontId="76" fillId="0" borderId="15" applyNumberFormat="false" applyFill="false" applyAlignment="false" applyProtection="false">
      <alignment vertical="center"/>
    </xf>
    <xf numFmtId="0" fontId="72" fillId="10" borderId="0" applyNumberFormat="false" applyBorder="false" applyAlignment="false" applyProtection="false">
      <alignment vertical="center"/>
    </xf>
    <xf numFmtId="0" fontId="82" fillId="17" borderId="0" applyNumberFormat="false" applyBorder="false" applyAlignment="false" applyProtection="false">
      <alignment vertical="center"/>
    </xf>
    <xf numFmtId="0" fontId="5" fillId="0" borderId="0">
      <alignment vertical="center"/>
    </xf>
    <xf numFmtId="0" fontId="75" fillId="9" borderId="17" applyNumberFormat="false" applyAlignment="false" applyProtection="false">
      <alignment vertical="center"/>
    </xf>
    <xf numFmtId="41" fontId="44" fillId="0" borderId="0" applyFont="false" applyFill="false" applyBorder="false" applyAlignment="false" applyProtection="false"/>
    <xf numFmtId="0" fontId="0" fillId="0" borderId="0">
      <alignment vertical="center"/>
    </xf>
    <xf numFmtId="41" fontId="0" fillId="0" borderId="0" applyFont="false" applyFill="false" applyBorder="false" applyAlignment="false" applyProtection="false">
      <alignment vertical="center"/>
    </xf>
    <xf numFmtId="0" fontId="74" fillId="8" borderId="16" applyNumberFormat="false" applyAlignment="false" applyProtection="false">
      <alignment vertical="center"/>
    </xf>
    <xf numFmtId="0" fontId="0" fillId="0" borderId="0">
      <alignment vertical="center"/>
    </xf>
    <xf numFmtId="0" fontId="73" fillId="0" borderId="15" applyNumberFormat="false" applyFill="false" applyAlignment="false" applyProtection="false">
      <alignment vertical="center"/>
    </xf>
    <xf numFmtId="0" fontId="77" fillId="34" borderId="0" applyNumberFormat="false" applyBorder="false" applyAlignment="false" applyProtection="false">
      <alignment vertical="center"/>
    </xf>
    <xf numFmtId="0" fontId="72" fillId="7" borderId="0" applyNumberFormat="false" applyBorder="false" applyAlignment="false" applyProtection="false">
      <alignment vertical="center"/>
    </xf>
    <xf numFmtId="0" fontId="44" fillId="6" borderId="14" applyNumberFormat="false" applyFont="false" applyAlignment="false" applyProtection="false">
      <alignment vertical="center"/>
    </xf>
    <xf numFmtId="0" fontId="79" fillId="12" borderId="18" applyNumberFormat="false" applyAlignment="false" applyProtection="false">
      <alignment vertical="center"/>
    </xf>
    <xf numFmtId="0" fontId="72" fillId="1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0"/>
    <xf numFmtId="0" fontId="90" fillId="21" borderId="24" applyNumberFormat="false" applyAlignment="false" applyProtection="false">
      <alignment vertical="center"/>
    </xf>
    <xf numFmtId="41" fontId="0" fillId="0" borderId="0" applyFont="false" applyFill="false" applyBorder="false" applyAlignment="false" applyProtection="false">
      <alignment vertical="center"/>
    </xf>
    <xf numFmtId="0" fontId="0" fillId="0" borderId="0">
      <alignment vertical="center"/>
    </xf>
    <xf numFmtId="41" fontId="44" fillId="0" borderId="0" applyFont="false" applyFill="false" applyBorder="false" applyAlignment="false" applyProtection="false"/>
    <xf numFmtId="41" fontId="5" fillId="0" borderId="0" applyFont="false" applyFill="false" applyBorder="false" applyAlignment="false" applyProtection="false">
      <alignment vertical="center"/>
    </xf>
    <xf numFmtId="41" fontId="0" fillId="0" borderId="0" applyFont="false" applyFill="false" applyBorder="false" applyAlignment="false" applyProtection="false">
      <alignment vertical="center"/>
    </xf>
    <xf numFmtId="41" fontId="5" fillId="0" borderId="0" applyFont="false" applyFill="false" applyBorder="false" applyAlignment="false" applyProtection="false">
      <alignment vertical="center"/>
    </xf>
    <xf numFmtId="43" fontId="44" fillId="0" borderId="0" applyFont="false" applyFill="false" applyBorder="false" applyAlignment="false" applyProtection="false">
      <alignment vertical="center"/>
    </xf>
    <xf numFmtId="43" fontId="5" fillId="0" borderId="0" applyFont="false" applyFill="false" applyBorder="false" applyAlignment="false" applyProtection="false">
      <alignment vertical="center"/>
    </xf>
    <xf numFmtId="43" fontId="44" fillId="0" borderId="0" applyFont="false" applyFill="false" applyBorder="false" applyAlignment="false" applyProtection="false"/>
    <xf numFmtId="0" fontId="71" fillId="5" borderId="0" applyNumberFormat="false" applyBorder="false" applyAlignment="false" applyProtection="false">
      <alignment vertical="center"/>
    </xf>
    <xf numFmtId="0" fontId="70" fillId="0" borderId="13" applyNumberFormat="false" applyFill="false" applyAlignment="false" applyProtection="false">
      <alignment vertical="center"/>
    </xf>
    <xf numFmtId="0" fontId="91" fillId="0" borderId="0" applyNumberFormat="false" applyFill="false" applyBorder="false" applyAlignment="false" applyProtection="false">
      <alignment vertical="center"/>
    </xf>
    <xf numFmtId="0" fontId="45" fillId="0" borderId="0"/>
    <xf numFmtId="43" fontId="0" fillId="0" borderId="0" applyFont="false" applyFill="false" applyBorder="false" applyAlignment="false" applyProtection="false">
      <alignment vertical="center"/>
    </xf>
    <xf numFmtId="0" fontId="0" fillId="0" borderId="0">
      <alignment vertical="center"/>
    </xf>
    <xf numFmtId="0" fontId="5" fillId="0" borderId="0">
      <alignment vertical="center"/>
    </xf>
    <xf numFmtId="43" fontId="0" fillId="0" borderId="0" applyFont="false" applyFill="false" applyBorder="false" applyAlignment="false" applyProtection="false">
      <alignment vertical="center"/>
    </xf>
    <xf numFmtId="0" fontId="44" fillId="0" borderId="0">
      <alignment vertical="center"/>
    </xf>
    <xf numFmtId="0" fontId="5" fillId="0" borderId="0">
      <alignment vertical="center"/>
    </xf>
    <xf numFmtId="0" fontId="9" fillId="0" borderId="0">
      <alignment vertical="center"/>
    </xf>
    <xf numFmtId="0" fontId="44" fillId="0" borderId="0">
      <alignment vertical="center"/>
    </xf>
    <xf numFmtId="0" fontId="44" fillId="0" borderId="0"/>
    <xf numFmtId="0" fontId="32" fillId="0" borderId="0"/>
    <xf numFmtId="0" fontId="44" fillId="0" borderId="0"/>
    <xf numFmtId="0" fontId="44" fillId="0" borderId="0"/>
    <xf numFmtId="0" fontId="44" fillId="0" borderId="0"/>
    <xf numFmtId="0" fontId="44" fillId="0" borderId="0"/>
    <xf numFmtId="0" fontId="0" fillId="0" borderId="0"/>
    <xf numFmtId="0" fontId="0" fillId="0" borderId="0">
      <alignment vertical="center"/>
    </xf>
  </cellStyleXfs>
  <cellXfs count="610">
    <xf numFmtId="0" fontId="0" fillId="0" borderId="0" xfId="0">
      <alignment vertical="center"/>
    </xf>
    <xf numFmtId="0" fontId="0" fillId="0" borderId="0" xfId="0" applyAlignment="true">
      <alignment horizontal="center" vertical="center"/>
    </xf>
    <xf numFmtId="0" fontId="1" fillId="0" borderId="0" xfId="16" applyFont="true" applyBorder="true" applyAlignment="true">
      <alignment horizontal="center" vertical="center" wrapText="true"/>
    </xf>
    <xf numFmtId="0" fontId="2" fillId="0" borderId="1" xfId="16" applyFont="true" applyBorder="true" applyAlignment="true">
      <alignment horizontal="left" vertical="center" wrapText="true"/>
    </xf>
    <xf numFmtId="0" fontId="3" fillId="0" borderId="2" xfId="16" applyFont="true" applyBorder="true" applyAlignment="true">
      <alignment horizontal="center" vertical="center" wrapText="true"/>
    </xf>
    <xf numFmtId="4" fontId="3" fillId="0" borderId="2" xfId="16" applyNumberFormat="true" applyFont="true" applyBorder="true" applyAlignment="true">
      <alignment horizontal="center" vertical="center" wrapText="true"/>
    </xf>
    <xf numFmtId="0" fontId="4" fillId="0" borderId="2" xfId="16" applyFont="true" applyBorder="true" applyAlignment="true">
      <alignment horizontal="center" vertical="center" wrapText="true"/>
    </xf>
    <xf numFmtId="0" fontId="2" fillId="0" borderId="0" xfId="16" applyFont="true" applyBorder="true" applyAlignment="true">
      <alignment horizontal="center" vertical="center" wrapText="true"/>
    </xf>
    <xf numFmtId="0" fontId="3" fillId="0" borderId="0" xfId="16" applyFont="true" applyBorder="true" applyAlignment="true">
      <alignment horizontal="center" vertical="center" wrapText="true"/>
    </xf>
    <xf numFmtId="0" fontId="0" fillId="2" borderId="0" xfId="0" applyFill="true">
      <alignment vertical="center"/>
    </xf>
    <xf numFmtId="0" fontId="2" fillId="0" borderId="0" xfId="116" applyFont="true" applyBorder="true" applyAlignment="true">
      <alignment vertical="center" wrapText="true"/>
    </xf>
    <xf numFmtId="0" fontId="5" fillId="0" borderId="0" xfId="116">
      <alignment vertical="center"/>
    </xf>
    <xf numFmtId="0" fontId="1" fillId="0" borderId="0" xfId="116" applyFont="true" applyBorder="true" applyAlignment="true">
      <alignment horizontal="center" vertical="center" wrapText="true"/>
    </xf>
    <xf numFmtId="0" fontId="6" fillId="0" borderId="2" xfId="116" applyFont="true" applyBorder="true" applyAlignment="true">
      <alignment horizontal="center" vertical="center" wrapText="true"/>
    </xf>
    <xf numFmtId="0" fontId="3" fillId="0" borderId="2" xfId="116" applyFont="true" applyBorder="true" applyAlignment="true">
      <alignment vertical="center" wrapText="true"/>
    </xf>
    <xf numFmtId="4" fontId="3" fillId="0" borderId="2" xfId="116" applyNumberFormat="true" applyFont="true" applyBorder="true" applyAlignment="true">
      <alignment horizontal="right" vertical="center" wrapText="true"/>
    </xf>
    <xf numFmtId="0" fontId="3" fillId="0" borderId="2" xfId="116" applyFont="true" applyBorder="true" applyAlignment="true">
      <alignment horizontal="left" vertical="center" wrapText="true"/>
    </xf>
    <xf numFmtId="0" fontId="3" fillId="2" borderId="2" xfId="116" applyFont="true" applyFill="true" applyBorder="true" applyAlignment="true">
      <alignment vertical="center" wrapText="true"/>
    </xf>
    <xf numFmtId="4" fontId="3" fillId="2" borderId="2" xfId="116" applyNumberFormat="true" applyFont="true" applyFill="true" applyBorder="true" applyAlignment="true">
      <alignment horizontal="right" vertical="center" wrapText="true"/>
    </xf>
    <xf numFmtId="0" fontId="3" fillId="2" borderId="2" xfId="116" applyFont="true" applyFill="true" applyBorder="true" applyAlignment="true">
      <alignment horizontal="left" vertical="center" wrapText="true"/>
    </xf>
    <xf numFmtId="49" fontId="3" fillId="2" borderId="2" xfId="116" applyNumberFormat="true" applyFont="true" applyFill="true" applyBorder="true" applyAlignment="true">
      <alignment vertical="center" wrapText="true"/>
    </xf>
    <xf numFmtId="0" fontId="5" fillId="2" borderId="0" xfId="116" applyFill="true">
      <alignment vertical="center"/>
    </xf>
    <xf numFmtId="0" fontId="6" fillId="2" borderId="2" xfId="116" applyFont="true" applyFill="true" applyBorder="true" applyAlignment="true">
      <alignment horizontal="center" vertical="center" wrapText="true"/>
    </xf>
    <xf numFmtId="0" fontId="3" fillId="0" borderId="0" xfId="116" applyFont="true" applyBorder="true" applyAlignment="true">
      <alignment horizontal="right" vertical="center" wrapText="true"/>
    </xf>
    <xf numFmtId="0" fontId="7" fillId="0" borderId="0" xfId="151" applyFont="true">
      <alignment vertical="center"/>
    </xf>
    <xf numFmtId="0" fontId="8" fillId="0" borderId="0" xfId="151" applyFont="true">
      <alignment vertical="center"/>
    </xf>
    <xf numFmtId="0" fontId="9" fillId="0" borderId="0" xfId="151">
      <alignment vertical="center"/>
    </xf>
    <xf numFmtId="0" fontId="10" fillId="0" borderId="0" xfId="15" applyFont="true" applyFill="true" applyAlignment="true">
      <alignment horizontal="left" vertical="center"/>
    </xf>
    <xf numFmtId="0" fontId="11" fillId="0" borderId="0" xfId="151" applyFont="true" applyBorder="true" applyAlignment="true">
      <alignment horizontal="center" vertical="center" wrapText="true"/>
    </xf>
    <xf numFmtId="0" fontId="3" fillId="0" borderId="0" xfId="151" applyFont="true" applyBorder="true" applyAlignment="true">
      <alignment horizontal="right" vertical="center" wrapText="true"/>
    </xf>
    <xf numFmtId="0" fontId="12" fillId="0" borderId="3" xfId="151" applyFont="true" applyBorder="true" applyAlignment="true">
      <alignment horizontal="center" vertical="center" wrapText="true"/>
    </xf>
    <xf numFmtId="0" fontId="13" fillId="0" borderId="3" xfId="151" applyFont="true" applyBorder="true" applyAlignment="true">
      <alignment horizontal="center" vertical="center" wrapText="true"/>
    </xf>
    <xf numFmtId="0" fontId="13" fillId="0" borderId="3" xfId="151" applyFont="true" applyBorder="true" applyAlignment="true">
      <alignment horizontal="left" vertical="center" wrapText="true"/>
    </xf>
    <xf numFmtId="0" fontId="13" fillId="0" borderId="3" xfId="151" applyFont="true" applyBorder="true" applyAlignment="true">
      <alignment vertical="center" wrapText="true"/>
    </xf>
    <xf numFmtId="0" fontId="3" fillId="0" borderId="0" xfId="151" applyFont="true" applyBorder="true" applyAlignment="true">
      <alignment vertical="center" wrapText="true"/>
    </xf>
    <xf numFmtId="177" fontId="13" fillId="0" borderId="3" xfId="151" applyNumberFormat="true" applyFont="true" applyBorder="true" applyAlignment="true">
      <alignment vertical="center" wrapText="true"/>
    </xf>
    <xf numFmtId="0" fontId="7" fillId="0" borderId="0" xfId="41" applyFont="true">
      <alignment vertical="center"/>
    </xf>
    <xf numFmtId="0" fontId="8" fillId="0" borderId="0" xfId="41" applyFont="true">
      <alignment vertical="center"/>
    </xf>
    <xf numFmtId="0" fontId="9" fillId="0" borderId="0" xfId="41">
      <alignment vertical="center"/>
    </xf>
    <xf numFmtId="0" fontId="14" fillId="0" borderId="0" xfId="41" applyFont="true" applyBorder="true" applyAlignment="true">
      <alignment horizontal="left" vertical="center" wrapText="true"/>
    </xf>
    <xf numFmtId="0" fontId="15" fillId="0" borderId="0" xfId="41" applyFont="true" applyBorder="true" applyAlignment="true">
      <alignment horizontal="left" vertical="center" wrapText="true"/>
    </xf>
    <xf numFmtId="0" fontId="11" fillId="0" borderId="0" xfId="41" applyFont="true" applyBorder="true" applyAlignment="true">
      <alignment horizontal="center" vertical="center" wrapText="true"/>
    </xf>
    <xf numFmtId="0" fontId="3" fillId="0" borderId="0" xfId="41" applyFont="true" applyBorder="true" applyAlignment="true">
      <alignment horizontal="right" vertical="center" wrapText="true"/>
    </xf>
    <xf numFmtId="0" fontId="12" fillId="0" borderId="3" xfId="41" applyFont="true" applyBorder="true" applyAlignment="true">
      <alignment horizontal="center" vertical="center" wrapText="true"/>
    </xf>
    <xf numFmtId="0" fontId="13" fillId="0" borderId="3" xfId="41" applyFont="true" applyBorder="true" applyAlignment="true">
      <alignment vertical="center" wrapText="true"/>
    </xf>
    <xf numFmtId="0" fontId="13" fillId="0" borderId="3" xfId="41" applyFont="true" applyBorder="true" applyAlignment="true">
      <alignment horizontal="center" vertical="center" wrapText="true"/>
    </xf>
    <xf numFmtId="0" fontId="3" fillId="0" borderId="0" xfId="41" applyFont="true" applyBorder="true" applyAlignment="true">
      <alignment vertical="center" wrapText="true"/>
    </xf>
    <xf numFmtId="0" fontId="7" fillId="0" borderId="0" xfId="90" applyFont="true">
      <alignment vertical="center"/>
    </xf>
    <xf numFmtId="0" fontId="8" fillId="0" borderId="0" xfId="90" applyFont="true">
      <alignment vertical="center"/>
    </xf>
    <xf numFmtId="0" fontId="9" fillId="0" borderId="0" xfId="90">
      <alignment vertical="center"/>
    </xf>
    <xf numFmtId="0" fontId="14" fillId="0" borderId="0" xfId="90" applyFont="true" applyBorder="true" applyAlignment="true">
      <alignment horizontal="left" vertical="center" wrapText="true"/>
    </xf>
    <xf numFmtId="0" fontId="11" fillId="0" borderId="0" xfId="90" applyFont="true" applyBorder="true" applyAlignment="true">
      <alignment horizontal="center" vertical="center" wrapText="true"/>
    </xf>
    <xf numFmtId="0" fontId="3" fillId="0" borderId="0" xfId="90" applyFont="true" applyBorder="true" applyAlignment="true">
      <alignment horizontal="right" vertical="center" wrapText="true"/>
    </xf>
    <xf numFmtId="0" fontId="12" fillId="0" borderId="3" xfId="90" applyFont="true" applyBorder="true" applyAlignment="true">
      <alignment horizontal="center" vertical="center" wrapText="true"/>
    </xf>
    <xf numFmtId="0" fontId="13" fillId="0" borderId="3" xfId="90" applyFont="true" applyBorder="true" applyAlignment="true">
      <alignment horizontal="left" vertical="center" wrapText="true"/>
    </xf>
    <xf numFmtId="0" fontId="13" fillId="0" borderId="3" xfId="90" applyFont="true" applyBorder="true" applyAlignment="true">
      <alignment horizontal="center" vertical="center" wrapText="true"/>
    </xf>
    <xf numFmtId="0" fontId="13" fillId="0" borderId="3" xfId="90" applyFont="true" applyBorder="true" applyAlignment="true">
      <alignment vertical="center" wrapText="true"/>
    </xf>
    <xf numFmtId="176" fontId="13" fillId="0" borderId="3" xfId="90" applyNumberFormat="true" applyFont="true" applyBorder="true" applyAlignment="true">
      <alignment vertical="center" wrapText="true"/>
    </xf>
    <xf numFmtId="0" fontId="3" fillId="0" borderId="0" xfId="90" applyFont="true" applyBorder="true" applyAlignment="true">
      <alignment vertical="center" wrapText="true"/>
    </xf>
    <xf numFmtId="0" fontId="14" fillId="0" borderId="0" xfId="90" applyFont="true" applyBorder="true" applyAlignment="true">
      <alignment vertical="center" wrapText="true"/>
    </xf>
    <xf numFmtId="187" fontId="13" fillId="0" borderId="3" xfId="90" applyNumberFormat="true" applyFont="true" applyBorder="true" applyAlignment="true">
      <alignment vertical="center" wrapText="true"/>
    </xf>
    <xf numFmtId="177" fontId="13" fillId="0" borderId="3" xfId="90" applyNumberFormat="true" applyFont="true" applyBorder="true" applyAlignment="true">
      <alignment vertical="center" wrapText="true"/>
    </xf>
    <xf numFmtId="0" fontId="16" fillId="0" borderId="0" xfId="90" applyFont="true">
      <alignment vertical="center"/>
    </xf>
    <xf numFmtId="0" fontId="17" fillId="0" borderId="3" xfId="90" applyFont="true" applyBorder="true" applyAlignment="true">
      <alignment horizontal="center" vertical="center" wrapText="true"/>
    </xf>
    <xf numFmtId="0" fontId="17" fillId="0" borderId="3" xfId="90" applyFont="true" applyBorder="true" applyAlignment="true">
      <alignment vertical="center" wrapText="true"/>
    </xf>
    <xf numFmtId="0" fontId="18" fillId="0" borderId="3" xfId="90" applyFont="true" applyBorder="true" applyAlignment="true">
      <alignment horizontal="left" vertical="center" indent="1"/>
    </xf>
    <xf numFmtId="0" fontId="18" fillId="0" borderId="3" xfId="90" applyFont="true" applyBorder="true">
      <alignment vertical="center"/>
    </xf>
    <xf numFmtId="0" fontId="3" fillId="0" borderId="4" xfId="90" applyFont="true" applyBorder="true" applyAlignment="true">
      <alignment vertical="center" wrapText="true"/>
    </xf>
    <xf numFmtId="0" fontId="19" fillId="0" borderId="0" xfId="0" applyFont="true" applyAlignment="true">
      <alignment horizontal="center" vertical="center"/>
    </xf>
    <xf numFmtId="0" fontId="20" fillId="0" borderId="0" xfId="0" applyFont="true" applyAlignment="true">
      <alignment horizontal="left" vertical="justify" wrapText="true"/>
    </xf>
    <xf numFmtId="0" fontId="21" fillId="0" borderId="0" xfId="0" applyFont="true" applyAlignment="true">
      <alignment horizontal="left" vertical="justify"/>
    </xf>
    <xf numFmtId="0" fontId="0" fillId="0" borderId="0" xfId="63" applyAlignment="true">
      <alignment vertical="center"/>
    </xf>
    <xf numFmtId="0" fontId="0" fillId="0" borderId="0" xfId="63"/>
    <xf numFmtId="0" fontId="10" fillId="2" borderId="0" xfId="15" applyFont="true" applyFill="true" applyAlignment="true">
      <alignment horizontal="left" vertical="center"/>
    </xf>
    <xf numFmtId="0" fontId="19" fillId="0" borderId="0" xfId="63" applyFont="true" applyAlignment="true">
      <alignment horizontal="center" wrapText="true"/>
    </xf>
    <xf numFmtId="0" fontId="19" fillId="0" borderId="0" xfId="63" applyFont="true" applyAlignment="true">
      <alignment horizontal="center"/>
    </xf>
    <xf numFmtId="0" fontId="0" fillId="0" borderId="0" xfId="63" applyBorder="true" applyAlignment="true">
      <alignment vertical="center" wrapText="true"/>
    </xf>
    <xf numFmtId="0" fontId="0" fillId="0" borderId="0" xfId="63" applyBorder="true" applyAlignment="true">
      <alignment horizontal="right" vertical="center" wrapText="true"/>
    </xf>
    <xf numFmtId="0" fontId="0" fillId="0" borderId="5" xfId="63" applyBorder="true" applyAlignment="true">
      <alignment horizontal="center" vertical="center"/>
    </xf>
    <xf numFmtId="0" fontId="0" fillId="0" borderId="6" xfId="63" applyBorder="true" applyAlignment="true">
      <alignment horizontal="center" vertical="center"/>
    </xf>
    <xf numFmtId="0" fontId="0" fillId="0" borderId="5" xfId="63" applyBorder="true" applyAlignment="true">
      <alignment vertical="center"/>
    </xf>
    <xf numFmtId="181" fontId="0" fillId="0" borderId="6" xfId="63" applyNumberFormat="true" applyBorder="true" applyAlignment="true">
      <alignment vertical="center"/>
    </xf>
    <xf numFmtId="0" fontId="0" fillId="0" borderId="0" xfId="160" applyFill="true" applyAlignment="true">
      <alignment horizontal="left" vertical="center" wrapText="true"/>
    </xf>
    <xf numFmtId="0" fontId="19" fillId="0" borderId="0" xfId="63" applyFont="true" applyAlignment="true">
      <alignment horizontal="center" vertical="center" wrapText="true"/>
    </xf>
    <xf numFmtId="0" fontId="19" fillId="0" borderId="0" xfId="63" applyFont="true" applyAlignment="true">
      <alignment horizontal="center" vertical="center"/>
    </xf>
    <xf numFmtId="0" fontId="22" fillId="0" borderId="5" xfId="63" applyFont="true" applyBorder="true" applyAlignment="true">
      <alignment vertical="center"/>
    </xf>
    <xf numFmtId="181" fontId="22" fillId="0" borderId="6" xfId="63" applyNumberFormat="true" applyFont="true" applyBorder="true" applyAlignment="true">
      <alignment vertical="center"/>
    </xf>
    <xf numFmtId="0" fontId="22" fillId="0" borderId="5" xfId="63" applyFont="true" applyBorder="true" applyAlignment="true">
      <alignment horizontal="center" vertical="center"/>
    </xf>
    <xf numFmtId="0" fontId="0" fillId="0" borderId="0" xfId="45" applyFill="true" applyAlignment="true"/>
    <xf numFmtId="0" fontId="0" fillId="0" borderId="0" xfId="63" applyFill="true" applyAlignment="true">
      <alignment vertical="center"/>
    </xf>
    <xf numFmtId="0" fontId="0" fillId="0" borderId="6" xfId="63" applyFill="true" applyBorder="true" applyAlignment="true">
      <alignment horizontal="center" vertical="center"/>
    </xf>
    <xf numFmtId="181" fontId="22" fillId="0" borderId="6" xfId="63" applyNumberFormat="true" applyFont="true" applyFill="true" applyBorder="true" applyAlignment="true">
      <alignment vertical="center"/>
    </xf>
    <xf numFmtId="0" fontId="0" fillId="0" borderId="5" xfId="63" applyBorder="true" applyAlignment="true">
      <alignment horizontal="left" vertical="center"/>
    </xf>
    <xf numFmtId="181" fontId="0" fillId="0" borderId="6" xfId="63" applyNumberFormat="true" applyFill="true" applyBorder="true" applyAlignment="true">
      <alignment vertical="center"/>
    </xf>
    <xf numFmtId="0" fontId="22" fillId="0" borderId="5" xfId="63" applyFont="true" applyBorder="true" applyAlignment="true">
      <alignment horizontal="left" vertical="center"/>
    </xf>
    <xf numFmtId="0" fontId="0" fillId="0" borderId="6" xfId="63" applyFill="true" applyBorder="true" applyAlignment="true">
      <alignment vertical="center"/>
    </xf>
    <xf numFmtId="0" fontId="23" fillId="0" borderId="0" xfId="0" applyFont="true" applyAlignment="true">
      <alignment horizontal="left" vertical="justify" wrapText="true"/>
    </xf>
    <xf numFmtId="0" fontId="24" fillId="0" borderId="0" xfId="0" applyFont="true" applyAlignment="true">
      <alignment horizontal="left" vertical="justify" wrapText="true"/>
    </xf>
    <xf numFmtId="0" fontId="25" fillId="0" borderId="0" xfId="45" applyFont="true" applyFill="true" applyAlignment="true"/>
    <xf numFmtId="184" fontId="0" fillId="0" borderId="0" xfId="45" applyNumberFormat="true" applyFill="true" applyAlignment="true">
      <alignment horizontal="center" vertical="center"/>
    </xf>
    <xf numFmtId="186" fontId="0" fillId="0" borderId="0" xfId="45" applyNumberFormat="true" applyFill="true" applyAlignment="true"/>
    <xf numFmtId="184" fontId="0" fillId="0" borderId="0" xfId="45" applyNumberFormat="true" applyFill="true" applyAlignment="true"/>
    <xf numFmtId="184" fontId="10" fillId="2" borderId="0" xfId="15" applyNumberFormat="true" applyFont="true" applyFill="true" applyAlignment="true">
      <alignment horizontal="left" vertical="center"/>
    </xf>
    <xf numFmtId="186" fontId="0" fillId="2" borderId="0" xfId="45" applyNumberFormat="true" applyFill="true" applyAlignment="true"/>
    <xf numFmtId="184" fontId="0" fillId="2" borderId="0" xfId="45" applyNumberFormat="true" applyFill="true" applyAlignment="true"/>
    <xf numFmtId="0" fontId="26" fillId="2" borderId="0" xfId="15" applyFont="true" applyFill="true" applyAlignment="true">
      <alignment horizontal="center" vertical="center"/>
    </xf>
    <xf numFmtId="184" fontId="26" fillId="2" borderId="0" xfId="15" applyNumberFormat="true" applyFont="true" applyFill="true" applyAlignment="true">
      <alignment horizontal="center" vertical="center"/>
    </xf>
    <xf numFmtId="0" fontId="27" fillId="2" borderId="0" xfId="45" applyFont="true" applyFill="true" applyBorder="true">
      <alignment vertical="center"/>
    </xf>
    <xf numFmtId="184" fontId="28" fillId="2" borderId="0" xfId="45" applyNumberFormat="true" applyFont="true" applyFill="true" applyAlignment="true">
      <alignment horizontal="center" vertical="center"/>
    </xf>
    <xf numFmtId="186" fontId="28" fillId="2" borderId="0" xfId="45" applyNumberFormat="true" applyFont="true" applyFill="true" applyAlignment="true"/>
    <xf numFmtId="184" fontId="27" fillId="2" borderId="0" xfId="45" applyNumberFormat="true" applyFont="true" applyFill="true" applyBorder="true" applyAlignment="true">
      <alignment horizontal="right" vertical="center"/>
    </xf>
    <xf numFmtId="0" fontId="29" fillId="2" borderId="3" xfId="11" applyFont="true" applyFill="true" applyBorder="true" applyAlignment="true">
      <alignment horizontal="center" vertical="center"/>
    </xf>
    <xf numFmtId="184" fontId="29" fillId="2" borderId="3" xfId="11" applyNumberFormat="true" applyFont="true" applyFill="true" applyBorder="true" applyAlignment="true">
      <alignment horizontal="center" vertical="center"/>
    </xf>
    <xf numFmtId="184" fontId="30" fillId="2" borderId="3" xfId="0" applyNumberFormat="true" applyFont="true" applyFill="true" applyBorder="true" applyAlignment="true" applyProtection="true">
      <alignment vertical="center"/>
    </xf>
    <xf numFmtId="184" fontId="31" fillId="2" borderId="3" xfId="0" applyNumberFormat="true" applyFont="true" applyFill="true" applyBorder="true" applyAlignment="true" applyProtection="true">
      <alignment vertical="center"/>
    </xf>
    <xf numFmtId="0" fontId="29" fillId="2" borderId="3" xfId="45" applyFont="true" applyFill="true" applyBorder="true" applyAlignment="true">
      <alignment vertical="center"/>
    </xf>
    <xf numFmtId="186" fontId="29" fillId="2" borderId="3" xfId="45" applyNumberFormat="true" applyFont="true" applyFill="true" applyBorder="true" applyAlignment="true">
      <alignment vertical="center"/>
    </xf>
    <xf numFmtId="3" fontId="32" fillId="2" borderId="3" xfId="0" applyNumberFormat="true" applyFont="true" applyFill="true" applyBorder="true" applyAlignment="true" applyProtection="true">
      <alignment vertical="center"/>
    </xf>
    <xf numFmtId="184" fontId="32" fillId="2" borderId="3" xfId="0" applyNumberFormat="true" applyFont="true" applyFill="true" applyBorder="true" applyAlignment="true" applyProtection="true">
      <alignment vertical="center"/>
    </xf>
    <xf numFmtId="3" fontId="32" fillId="0" borderId="3" xfId="0" applyNumberFormat="true" applyFont="true" applyFill="true" applyBorder="true" applyAlignment="true" applyProtection="true">
      <alignment vertical="center" wrapText="true"/>
    </xf>
    <xf numFmtId="3" fontId="32" fillId="0" borderId="3" xfId="0" applyNumberFormat="true" applyFont="true" applyFill="true" applyBorder="true" applyAlignment="true" applyProtection="true">
      <alignment horizontal="left" vertical="center" wrapText="true"/>
    </xf>
    <xf numFmtId="0" fontId="27" fillId="2" borderId="3" xfId="45" applyFont="true" applyFill="true" applyBorder="true" applyAlignment="true">
      <alignment vertical="center"/>
    </xf>
    <xf numFmtId="184" fontId="28" fillId="2" borderId="3" xfId="120" applyNumberFormat="true" applyFont="true" applyFill="true" applyBorder="true" applyAlignment="true">
      <alignment horizontal="right" vertical="center"/>
    </xf>
    <xf numFmtId="0" fontId="28" fillId="2" borderId="3" xfId="45" applyFont="true" applyFill="true" applyBorder="true" applyAlignment="true">
      <alignment vertical="center"/>
    </xf>
    <xf numFmtId="0" fontId="28" fillId="2" borderId="7" xfId="45" applyFont="true" applyFill="true" applyBorder="true" applyAlignment="true">
      <alignment vertical="center"/>
    </xf>
    <xf numFmtId="184" fontId="28" fillId="2" borderId="7" xfId="120" applyNumberFormat="true" applyFont="true" applyFill="true" applyBorder="true" applyAlignment="true">
      <alignment horizontal="right" vertical="center"/>
    </xf>
    <xf numFmtId="0" fontId="27" fillId="2" borderId="7" xfId="45" applyFont="true" applyFill="true" applyBorder="true" applyAlignment="true">
      <alignment vertical="center"/>
    </xf>
    <xf numFmtId="184" fontId="27" fillId="2" borderId="7" xfId="45" applyNumberFormat="true" applyFont="true" applyFill="true" applyBorder="true" applyAlignment="true">
      <alignment horizontal="right" vertical="center"/>
    </xf>
    <xf numFmtId="184" fontId="27" fillId="2" borderId="3" xfId="45" applyNumberFormat="true" applyFont="true" applyFill="true" applyBorder="true" applyAlignment="true">
      <alignment horizontal="right" vertical="center"/>
    </xf>
    <xf numFmtId="0" fontId="29" fillId="2" borderId="3" xfId="0" applyFont="true" applyFill="true" applyBorder="true" applyAlignment="true">
      <alignment horizontal="left" vertical="center"/>
    </xf>
    <xf numFmtId="184" fontId="30" fillId="2" borderId="3" xfId="0" applyNumberFormat="true" applyFont="true" applyFill="true" applyBorder="true" applyAlignment="true">
      <alignment horizontal="right" vertical="center"/>
    </xf>
    <xf numFmtId="0" fontId="27" fillId="2" borderId="0" xfId="160" applyFont="true" applyFill="true" applyAlignment="true">
      <alignment horizontal="left" vertical="center" wrapText="true"/>
    </xf>
    <xf numFmtId="184" fontId="27" fillId="2" borderId="0" xfId="160" applyNumberFormat="true" applyFont="true" applyFill="true" applyAlignment="true">
      <alignment horizontal="left" vertical="center" wrapText="true"/>
    </xf>
    <xf numFmtId="181" fontId="25" fillId="0" borderId="0" xfId="45" applyNumberFormat="true" applyFont="true" applyFill="true" applyAlignment="true"/>
    <xf numFmtId="0" fontId="25" fillId="0" borderId="0" xfId="45" applyFont="true" applyFill="true" applyBorder="true" applyAlignment="true"/>
    <xf numFmtId="182" fontId="25" fillId="0" borderId="0" xfId="45" applyNumberFormat="true" applyFont="true" applyFill="true" applyAlignment="true"/>
    <xf numFmtId="0" fontId="25" fillId="0" borderId="0" xfId="0" applyFont="true" applyFill="true" applyAlignment="true">
      <alignment vertical="center"/>
    </xf>
    <xf numFmtId="182" fontId="25" fillId="2" borderId="0" xfId="0" applyNumberFormat="true" applyFont="true" applyFill="true" applyAlignment="true"/>
    <xf numFmtId="186" fontId="25" fillId="0" borderId="0" xfId="0" applyNumberFormat="true" applyFont="true" applyFill="true" applyAlignment="true">
      <alignment vertical="center"/>
    </xf>
    <xf numFmtId="182" fontId="33" fillId="0" borderId="0" xfId="0" applyNumberFormat="true" applyFont="true" applyFill="true" applyAlignment="true">
      <alignment horizontal="right"/>
    </xf>
    <xf numFmtId="0" fontId="25" fillId="0" borderId="0" xfId="0" applyFont="true" applyFill="true" applyAlignment="true"/>
    <xf numFmtId="0" fontId="26" fillId="0" borderId="0" xfId="15" applyFont="true" applyFill="true" applyAlignment="true">
      <alignment horizontal="center" vertical="center"/>
    </xf>
    <xf numFmtId="0" fontId="27" fillId="0" borderId="8" xfId="15" applyFont="true" applyFill="true" applyBorder="true" applyAlignment="true">
      <alignment horizontal="center" vertical="center"/>
    </xf>
    <xf numFmtId="0" fontId="27" fillId="2" borderId="8" xfId="15" applyFont="true" applyFill="true" applyBorder="true" applyAlignment="true">
      <alignment horizontal="center" vertical="center"/>
    </xf>
    <xf numFmtId="181" fontId="33" fillId="0" borderId="0" xfId="0" applyNumberFormat="true" applyFont="true" applyFill="true" applyBorder="true" applyAlignment="true" applyProtection="true">
      <alignment horizontal="right" vertical="center"/>
      <protection locked="false"/>
    </xf>
    <xf numFmtId="0" fontId="29" fillId="0" borderId="3" xfId="0" applyFont="true" applyFill="true" applyBorder="true" applyAlignment="true">
      <alignment horizontal="center" vertical="center"/>
    </xf>
    <xf numFmtId="182" fontId="29" fillId="2" borderId="3" xfId="0" applyNumberFormat="true" applyFont="true" applyFill="true" applyBorder="true" applyAlignment="true">
      <alignment horizontal="center" vertical="center"/>
    </xf>
    <xf numFmtId="182" fontId="29" fillId="0" borderId="3" xfId="0" applyNumberFormat="true" applyFont="true" applyFill="true" applyBorder="true" applyAlignment="true">
      <alignment horizontal="center" vertical="center"/>
    </xf>
    <xf numFmtId="3" fontId="31" fillId="0" borderId="3" xfId="0" applyNumberFormat="true" applyFont="true" applyFill="true" applyBorder="true" applyAlignment="true" applyProtection="true">
      <alignment vertical="center"/>
    </xf>
    <xf numFmtId="186" fontId="30" fillId="2" borderId="3" xfId="0" applyNumberFormat="true" applyFont="true" applyFill="true" applyBorder="true" applyAlignment="true">
      <alignment horizontal="right" vertical="center"/>
    </xf>
    <xf numFmtId="3" fontId="31" fillId="2" borderId="3" xfId="0" applyNumberFormat="true" applyFont="true" applyFill="true" applyBorder="true" applyAlignment="true" applyProtection="true">
      <alignment vertical="center"/>
    </xf>
    <xf numFmtId="182" fontId="30" fillId="2" borderId="3" xfId="0" applyNumberFormat="true" applyFont="true" applyFill="true" applyBorder="true" applyAlignment="true">
      <alignment horizontal="right" vertical="center"/>
    </xf>
    <xf numFmtId="3" fontId="32" fillId="0" borderId="3" xfId="0" applyNumberFormat="true" applyFont="true" applyFill="true" applyBorder="true" applyAlignment="true" applyProtection="true">
      <alignment vertical="center"/>
    </xf>
    <xf numFmtId="186" fontId="32" fillId="2" borderId="3" xfId="0" applyNumberFormat="true" applyFont="true" applyFill="true" applyBorder="true" applyAlignment="true" applyProtection="true">
      <alignment vertical="center"/>
    </xf>
    <xf numFmtId="3" fontId="32" fillId="2" borderId="3" xfId="0" applyNumberFormat="true" applyFont="true" applyFill="true" applyBorder="true" applyAlignment="true" applyProtection="true">
      <alignment horizontal="left" vertical="center" indent="1"/>
    </xf>
    <xf numFmtId="181" fontId="32" fillId="2" borderId="3" xfId="0" applyNumberFormat="true" applyFont="true" applyFill="true" applyBorder="true" applyAlignment="true" applyProtection="true">
      <alignment vertical="center"/>
    </xf>
    <xf numFmtId="3" fontId="32" fillId="0" borderId="3" xfId="0" applyNumberFormat="true" applyFont="true" applyFill="true" applyBorder="true" applyAlignment="true" applyProtection="true">
      <alignment horizontal="left" vertical="center" indent="1"/>
    </xf>
    <xf numFmtId="181" fontId="32" fillId="0" borderId="3" xfId="0" applyNumberFormat="true" applyFont="true" applyFill="true" applyBorder="true" applyAlignment="true" applyProtection="true">
      <alignment vertical="center"/>
    </xf>
    <xf numFmtId="186" fontId="28" fillId="2" borderId="0" xfId="0" applyNumberFormat="true" applyFont="true" applyFill="true" applyAlignment="true"/>
    <xf numFmtId="0" fontId="28" fillId="0" borderId="3" xfId="0" applyFont="true" applyFill="true" applyBorder="true" applyAlignment="true">
      <alignment vertical="center"/>
    </xf>
    <xf numFmtId="182" fontId="28" fillId="2" borderId="3" xfId="0" applyNumberFormat="true" applyFont="true" applyFill="true" applyBorder="true" applyAlignment="true"/>
    <xf numFmtId="0" fontId="27" fillId="0" borderId="0" xfId="160" applyFont="true" applyFill="true" applyAlignment="true">
      <alignment horizontal="left" vertical="center" wrapText="true"/>
    </xf>
    <xf numFmtId="182" fontId="25" fillId="0" borderId="0" xfId="0" applyNumberFormat="true" applyFont="true" applyFill="true" applyAlignment="true"/>
    <xf numFmtId="182" fontId="34" fillId="0" borderId="0" xfId="0" applyNumberFormat="true" applyFont="true" applyFill="true" applyAlignment="true">
      <alignment horizontal="right"/>
    </xf>
    <xf numFmtId="186" fontId="25" fillId="0" borderId="0" xfId="0" applyNumberFormat="true" applyFont="true" applyFill="true" applyAlignment="true">
      <alignment vertical="center" wrapText="true"/>
    </xf>
    <xf numFmtId="183" fontId="33" fillId="0" borderId="0" xfId="0" applyNumberFormat="true" applyFont="true" applyFill="true" applyAlignment="true">
      <alignment horizontal="right"/>
    </xf>
    <xf numFmtId="0" fontId="27" fillId="0" borderId="8" xfId="15" applyFont="true" applyFill="true" applyBorder="true" applyAlignment="true">
      <alignment horizontal="center" vertical="center" wrapText="true"/>
    </xf>
    <xf numFmtId="183" fontId="33" fillId="0" borderId="0" xfId="0" applyNumberFormat="true" applyFont="true" applyFill="true" applyBorder="true" applyAlignment="true" applyProtection="true">
      <alignment horizontal="right" vertical="center"/>
      <protection locked="false"/>
    </xf>
    <xf numFmtId="0" fontId="29" fillId="0" borderId="3" xfId="0" applyFont="true" applyFill="true" applyBorder="true" applyAlignment="true">
      <alignment horizontal="center" vertical="center" wrapText="true"/>
    </xf>
    <xf numFmtId="183" fontId="29" fillId="0" borderId="3" xfId="0" applyNumberFormat="true" applyFont="true" applyFill="true" applyBorder="true" applyAlignment="true">
      <alignment horizontal="center" vertical="center" wrapText="true"/>
    </xf>
    <xf numFmtId="186" fontId="29" fillId="0" borderId="3" xfId="0" applyNumberFormat="true" applyFont="true" applyFill="true" applyBorder="true" applyAlignment="true">
      <alignment vertical="center" wrapText="true"/>
    </xf>
    <xf numFmtId="183" fontId="30" fillId="2" borderId="3" xfId="0" applyNumberFormat="true" applyFont="true" applyFill="true" applyBorder="true" applyAlignment="true">
      <alignment horizontal="right" vertical="center"/>
    </xf>
    <xf numFmtId="0" fontId="35" fillId="3" borderId="2" xfId="0" applyFont="true" applyFill="true" applyBorder="true" applyAlignment="true">
      <alignment horizontal="left" vertical="center"/>
    </xf>
    <xf numFmtId="183" fontId="35" fillId="3" borderId="2" xfId="0" applyNumberFormat="true" applyFont="true" applyFill="true" applyBorder="true" applyAlignment="true">
      <alignment horizontal="right" vertical="center"/>
    </xf>
    <xf numFmtId="0" fontId="27" fillId="0" borderId="3" xfId="160" applyFont="true" applyFill="true" applyBorder="true" applyAlignment="true">
      <alignment horizontal="left" vertical="center" wrapText="true"/>
    </xf>
    <xf numFmtId="0" fontId="23" fillId="0" borderId="0" xfId="83" applyFont="true" applyAlignment="true">
      <alignment horizontal="left" vertical="justify" wrapText="true"/>
    </xf>
    <xf numFmtId="0" fontId="36" fillId="0" borderId="0" xfId="83" applyFont="true" applyAlignment="true">
      <alignment horizontal="left" vertical="justify" wrapText="true"/>
    </xf>
    <xf numFmtId="178" fontId="25" fillId="0" borderId="0" xfId="0" applyNumberFormat="true" applyFont="true" applyFill="true" applyAlignment="true"/>
    <xf numFmtId="178" fontId="33" fillId="0" borderId="0" xfId="0" applyNumberFormat="true" applyFont="true" applyFill="true" applyAlignment="true">
      <alignment horizontal="right"/>
    </xf>
    <xf numFmtId="184" fontId="10" fillId="0" borderId="0" xfId="15" applyNumberFormat="true" applyFont="true" applyFill="true" applyAlignment="true">
      <alignment horizontal="left" vertical="center"/>
    </xf>
    <xf numFmtId="184" fontId="26" fillId="0" borderId="0" xfId="15" applyNumberFormat="true" applyFont="true" applyFill="true" applyAlignment="true">
      <alignment horizontal="center" vertical="center"/>
    </xf>
    <xf numFmtId="184" fontId="27" fillId="0" borderId="8" xfId="15" applyNumberFormat="true" applyFont="true" applyFill="true" applyBorder="true" applyAlignment="true">
      <alignment horizontal="center" vertical="center"/>
    </xf>
    <xf numFmtId="178" fontId="33" fillId="0" borderId="0" xfId="0" applyNumberFormat="true" applyFont="true" applyFill="true" applyBorder="true" applyAlignment="true" applyProtection="true">
      <alignment horizontal="right" vertical="center"/>
      <protection locked="false"/>
    </xf>
    <xf numFmtId="178" fontId="29" fillId="0" borderId="3" xfId="0" applyNumberFormat="true" applyFont="true" applyFill="true" applyBorder="true" applyAlignment="true">
      <alignment horizontal="center" vertical="center"/>
    </xf>
    <xf numFmtId="0" fontId="29" fillId="2" borderId="3" xfId="0" applyFont="true" applyFill="true" applyBorder="true" applyAlignment="true">
      <alignment horizontal="center" vertical="center"/>
    </xf>
    <xf numFmtId="178" fontId="30" fillId="2" borderId="3" xfId="0" applyNumberFormat="true" applyFont="true" applyFill="true" applyBorder="true" applyAlignment="true">
      <alignment horizontal="right" vertical="center"/>
    </xf>
    <xf numFmtId="186" fontId="29" fillId="2" borderId="3" xfId="0" applyNumberFormat="true" applyFont="true" applyFill="true" applyBorder="true" applyAlignment="true">
      <alignment vertical="center"/>
    </xf>
    <xf numFmtId="178" fontId="32" fillId="2" borderId="3" xfId="0" applyNumberFormat="true" applyFont="true" applyFill="true" applyBorder="true" applyAlignment="true" applyProtection="true">
      <alignment vertical="center"/>
    </xf>
    <xf numFmtId="3" fontId="32" fillId="2" borderId="3" xfId="0" applyNumberFormat="true" applyFont="true" applyFill="true" applyBorder="true" applyAlignment="true" applyProtection="true">
      <alignment vertical="center" wrapText="true"/>
    </xf>
    <xf numFmtId="178" fontId="27" fillId="2" borderId="3" xfId="15" applyNumberFormat="true" applyFont="true" applyFill="true" applyBorder="true" applyAlignment="true">
      <alignment vertical="center"/>
    </xf>
    <xf numFmtId="178" fontId="28" fillId="2" borderId="3" xfId="0" applyNumberFormat="true" applyFont="true" applyFill="true" applyBorder="true" applyAlignment="true"/>
    <xf numFmtId="178" fontId="33" fillId="2" borderId="3" xfId="0" applyNumberFormat="true" applyFont="true" applyFill="true" applyBorder="true" applyAlignment="true">
      <alignment horizontal="right" vertical="center"/>
    </xf>
    <xf numFmtId="0" fontId="35" fillId="2" borderId="3" xfId="75" applyFont="true" applyFill="true" applyBorder="true">
      <alignment vertical="center"/>
    </xf>
    <xf numFmtId="0" fontId="32" fillId="2" borderId="3" xfId="75" applyFont="true" applyFill="true" applyBorder="true">
      <alignment vertical="center"/>
    </xf>
    <xf numFmtId="0" fontId="35" fillId="0" borderId="3" xfId="25" applyFont="true" applyFill="true" applyBorder="true">
      <alignment vertical="center"/>
    </xf>
    <xf numFmtId="178" fontId="33" fillId="0" borderId="3" xfId="0" applyNumberFormat="true" applyFont="true" applyFill="true" applyBorder="true" applyAlignment="true">
      <alignment horizontal="right" vertical="center"/>
    </xf>
    <xf numFmtId="0" fontId="32" fillId="0" borderId="3" xfId="25" applyFont="true" applyFill="true" applyBorder="true">
      <alignment vertical="center"/>
    </xf>
    <xf numFmtId="184" fontId="27" fillId="0" borderId="0" xfId="160" applyNumberFormat="true" applyFont="true" applyFill="true" applyAlignment="true">
      <alignment horizontal="left" vertical="center" wrapText="true"/>
    </xf>
    <xf numFmtId="0" fontId="28" fillId="0" borderId="0" xfId="0" applyFont="true" applyFill="true" applyAlignment="true">
      <alignment vertical="center"/>
    </xf>
    <xf numFmtId="178" fontId="28" fillId="0" borderId="0" xfId="0" applyNumberFormat="true" applyFont="true" applyFill="true" applyAlignment="true"/>
    <xf numFmtId="186" fontId="28" fillId="0" borderId="0" xfId="0" applyNumberFormat="true" applyFont="true" applyFill="true" applyAlignment="true">
      <alignment vertical="center"/>
    </xf>
    <xf numFmtId="0" fontId="0" fillId="0" borderId="0" xfId="160" applyFill="true" applyAlignment="true">
      <alignment horizontal="left" vertical="center" indent="1"/>
    </xf>
    <xf numFmtId="0" fontId="0" fillId="0" borderId="0" xfId="160" applyFill="true">
      <alignment vertical="center"/>
    </xf>
    <xf numFmtId="0" fontId="33" fillId="0" borderId="0" xfId="15" applyFont="true" applyFill="true" applyBorder="true" applyAlignment="true">
      <alignment horizontal="center" vertical="center"/>
    </xf>
    <xf numFmtId="0" fontId="33" fillId="0" borderId="0" xfId="15" applyFont="true" applyFill="true" applyBorder="true" applyAlignment="true">
      <alignment horizontal="right" vertical="center"/>
    </xf>
    <xf numFmtId="181" fontId="37" fillId="0" borderId="0" xfId="0" applyNumberFormat="true" applyFont="true" applyFill="true" applyBorder="true" applyAlignment="true" applyProtection="true">
      <alignment horizontal="right" vertical="center"/>
      <protection locked="false"/>
    </xf>
    <xf numFmtId="14" fontId="29" fillId="0" borderId="3" xfId="144" applyNumberFormat="true" applyFont="true" applyFill="true" applyBorder="true" applyAlignment="true" applyProtection="true">
      <alignment horizontal="center" vertical="center"/>
      <protection locked="false"/>
    </xf>
    <xf numFmtId="182" fontId="38" fillId="0" borderId="3" xfId="144" applyNumberFormat="true" applyFont="true" applyFill="true" applyBorder="true" applyAlignment="true" applyProtection="true">
      <alignment horizontal="center" vertical="center" wrapText="true"/>
      <protection locked="false"/>
    </xf>
    <xf numFmtId="0" fontId="29" fillId="0" borderId="3" xfId="5" applyFont="true" applyFill="true" applyBorder="true" applyAlignment="true">
      <alignment vertical="center"/>
    </xf>
    <xf numFmtId="186" fontId="30" fillId="0" borderId="3" xfId="15" applyNumberFormat="true" applyFont="true" applyFill="true" applyBorder="true" applyAlignment="true">
      <alignment horizontal="right" vertical="center"/>
    </xf>
    <xf numFmtId="0" fontId="27" fillId="0" borderId="3" xfId="15" applyFont="true" applyFill="true" applyBorder="true">
      <alignment vertical="center"/>
    </xf>
    <xf numFmtId="186" fontId="39" fillId="0" borderId="3" xfId="25" applyNumberFormat="true" applyFont="true" applyFill="true" applyBorder="true">
      <alignment vertical="center"/>
    </xf>
    <xf numFmtId="0" fontId="27" fillId="0" borderId="3" xfId="15" applyFont="true" applyFill="true" applyBorder="true" applyAlignment="true">
      <alignment horizontal="left" vertical="center"/>
    </xf>
    <xf numFmtId="186" fontId="33" fillId="0" borderId="3" xfId="5" applyNumberFormat="true" applyFont="true" applyFill="true" applyBorder="true" applyAlignment="true">
      <alignment horizontal="right" vertical="center"/>
    </xf>
    <xf numFmtId="188" fontId="27" fillId="0" borderId="3" xfId="15" applyNumberFormat="true" applyFont="true" applyFill="true" applyBorder="true" applyAlignment="true">
      <alignment horizontal="left" vertical="center"/>
    </xf>
    <xf numFmtId="0" fontId="27" fillId="2" borderId="3" xfId="15" applyFont="true" applyFill="true" applyBorder="true">
      <alignment vertical="center"/>
    </xf>
    <xf numFmtId="186" fontId="28" fillId="0" borderId="3" xfId="5" applyNumberFormat="true" applyFont="true" applyFill="true" applyBorder="true"/>
    <xf numFmtId="0" fontId="27" fillId="2" borderId="9" xfId="160" applyFont="true" applyFill="true" applyBorder="true" applyAlignment="true">
      <alignment horizontal="left" vertical="center" wrapText="true"/>
    </xf>
    <xf numFmtId="0" fontId="40" fillId="0" borderId="0" xfId="0" applyFont="true" applyFill="true">
      <alignment vertical="center"/>
    </xf>
    <xf numFmtId="0" fontId="41" fillId="0" borderId="0" xfId="0" applyFont="true" applyFill="true">
      <alignment vertical="center"/>
    </xf>
    <xf numFmtId="0" fontId="29" fillId="0" borderId="3" xfId="5" applyFont="true" applyFill="true" applyBorder="true" applyAlignment="true">
      <alignment horizontal="left" vertical="center"/>
    </xf>
    <xf numFmtId="184" fontId="33" fillId="0" borderId="3" xfId="5" applyNumberFormat="true" applyFont="true" applyFill="true" applyBorder="true" applyAlignment="true">
      <alignment horizontal="right" vertical="center"/>
    </xf>
    <xf numFmtId="182" fontId="32" fillId="0" borderId="6" xfId="84" applyNumberFormat="true" applyFont="true" applyFill="true" applyBorder="true" applyAlignment="true">
      <alignment horizontal="center" vertical="center" wrapText="true"/>
    </xf>
    <xf numFmtId="184" fontId="32" fillId="0" borderId="3" xfId="0" applyNumberFormat="true" applyFont="true" applyFill="true" applyBorder="true" applyAlignment="true">
      <alignment horizontal="right" vertical="center"/>
    </xf>
    <xf numFmtId="0" fontId="37" fillId="2" borderId="3" xfId="15" applyFont="true" applyFill="true" applyBorder="true" applyAlignment="true">
      <alignment horizontal="center" vertical="center"/>
    </xf>
    <xf numFmtId="0" fontId="27" fillId="2" borderId="0" xfId="25" applyFont="true" applyFill="true" applyAlignment="true">
      <alignment horizontal="left" vertical="center" wrapText="true"/>
    </xf>
    <xf numFmtId="182" fontId="25" fillId="0" borderId="0" xfId="5" applyNumberFormat="true" applyFont="true" applyFill="true" applyAlignment="true">
      <alignment horizontal="right"/>
    </xf>
    <xf numFmtId="178" fontId="25" fillId="0" borderId="0" xfId="5" applyNumberFormat="true" applyFont="true" applyFill="true" applyAlignment="true">
      <alignment horizontal="right"/>
    </xf>
    <xf numFmtId="0" fontId="25" fillId="0" borderId="0" xfId="5" applyFont="true" applyFill="true"/>
    <xf numFmtId="178" fontId="25" fillId="0" borderId="0" xfId="5" applyNumberFormat="true" applyFont="true" applyFill="true"/>
    <xf numFmtId="184" fontId="10" fillId="4" borderId="0" xfId="15" applyNumberFormat="true" applyFont="true" applyFill="true" applyAlignment="true">
      <alignment horizontal="left" vertical="center"/>
    </xf>
    <xf numFmtId="184" fontId="26" fillId="4" borderId="0" xfId="15" applyNumberFormat="true" applyFont="true" applyFill="true" applyAlignment="true">
      <alignment horizontal="center" vertical="center"/>
    </xf>
    <xf numFmtId="184" fontId="27" fillId="4" borderId="8" xfId="15" applyNumberFormat="true" applyFont="true" applyFill="true" applyBorder="true" applyAlignment="true">
      <alignment horizontal="center" vertical="center"/>
    </xf>
    <xf numFmtId="0" fontId="28" fillId="0" borderId="0" xfId="5" applyFont="true" applyFill="true"/>
    <xf numFmtId="178" fontId="27" fillId="0" borderId="0" xfId="15" applyNumberFormat="true" applyFont="true" applyFill="true" applyBorder="true" applyAlignment="true">
      <alignment horizontal="right" vertical="center"/>
    </xf>
    <xf numFmtId="0" fontId="29" fillId="0" borderId="3" xfId="5" applyFont="true" applyFill="true" applyBorder="true" applyAlignment="true">
      <alignment horizontal="center" vertical="center"/>
    </xf>
    <xf numFmtId="178" fontId="29" fillId="0" borderId="3" xfId="5" applyNumberFormat="true" applyFont="true" applyFill="true" applyBorder="true" applyAlignment="true">
      <alignment horizontal="center" vertical="center"/>
    </xf>
    <xf numFmtId="0" fontId="42" fillId="0" borderId="3" xfId="15" applyFont="true" applyFill="true" applyBorder="true">
      <alignment vertical="center"/>
    </xf>
    <xf numFmtId="178" fontId="39" fillId="0" borderId="3" xfId="25" applyNumberFormat="true" applyFont="true" applyFill="true" applyBorder="true">
      <alignment vertical="center"/>
    </xf>
    <xf numFmtId="0" fontId="38" fillId="0" borderId="3" xfId="15" applyFont="true" applyFill="true" applyBorder="true">
      <alignment vertical="center"/>
    </xf>
    <xf numFmtId="178" fontId="33" fillId="0" borderId="3" xfId="5" applyNumberFormat="true" applyFont="true" applyFill="true" applyBorder="true" applyAlignment="true">
      <alignment horizontal="right" vertical="center"/>
    </xf>
    <xf numFmtId="178" fontId="28" fillId="0" borderId="3" xfId="5" applyNumberFormat="true" applyFont="true" applyFill="true" applyBorder="true"/>
    <xf numFmtId="188" fontId="27" fillId="0" borderId="3" xfId="15" applyNumberFormat="true" applyFont="true" applyFill="true" applyBorder="true" applyAlignment="true">
      <alignment vertical="center"/>
    </xf>
    <xf numFmtId="0" fontId="27" fillId="0" borderId="9" xfId="25" applyFont="true" applyFill="true" applyBorder="true" applyAlignment="true">
      <alignment horizontal="left" vertical="center" wrapText="true"/>
    </xf>
    <xf numFmtId="184" fontId="27" fillId="4" borderId="9" xfId="25" applyNumberFormat="true" applyFont="true" applyFill="true" applyBorder="true" applyAlignment="true">
      <alignment horizontal="left" vertical="center" wrapText="true"/>
    </xf>
    <xf numFmtId="184" fontId="27" fillId="0" borderId="9" xfId="25" applyNumberFormat="true" applyFont="true" applyFill="true" applyBorder="true" applyAlignment="true">
      <alignment horizontal="left" vertical="center" wrapText="true"/>
    </xf>
    <xf numFmtId="0" fontId="0" fillId="0" borderId="0" xfId="25" applyFont="true" applyFill="true" applyBorder="true" applyAlignment="true">
      <alignment horizontal="center" vertical="center" wrapText="true"/>
    </xf>
    <xf numFmtId="178" fontId="0" fillId="0" borderId="0" xfId="25" applyNumberFormat="true" applyFont="true" applyFill="true" applyBorder="true" applyAlignment="true">
      <alignment horizontal="center" vertical="center" wrapText="true"/>
    </xf>
    <xf numFmtId="184" fontId="25" fillId="0" borderId="0" xfId="5" applyNumberFormat="true" applyFont="true" applyFill="true"/>
    <xf numFmtId="0" fontId="25" fillId="0" borderId="0" xfId="5" applyFont="true" applyFill="true" applyBorder="true"/>
    <xf numFmtId="0" fontId="43" fillId="0" borderId="0" xfId="0" applyFont="true" applyFill="true" applyAlignment="true">
      <alignment vertical="center"/>
    </xf>
    <xf numFmtId="0" fontId="44" fillId="0" borderId="0" xfId="0" applyFont="true" applyFill="true" applyAlignment="true">
      <alignment vertical="center"/>
    </xf>
    <xf numFmtId="183" fontId="44" fillId="0" borderId="0" xfId="0" applyNumberFormat="true" applyFont="true" applyFill="true" applyAlignment="true">
      <alignment vertical="center"/>
    </xf>
    <xf numFmtId="0" fontId="32" fillId="0" borderId="0" xfId="0" applyFont="true" applyFill="true" applyBorder="true" applyAlignment="true">
      <alignment horizontal="center" vertical="center"/>
    </xf>
    <xf numFmtId="0" fontId="27" fillId="0" borderId="0" xfId="15" applyFont="true" applyBorder="true" applyAlignment="true">
      <alignment horizontal="right" vertical="center"/>
    </xf>
    <xf numFmtId="183" fontId="27" fillId="0" borderId="0" xfId="15" applyNumberFormat="true" applyFont="true" applyBorder="true" applyAlignment="true">
      <alignment horizontal="right" vertical="center"/>
    </xf>
    <xf numFmtId="183" fontId="29" fillId="0" borderId="3" xfId="5" applyNumberFormat="true" applyFont="true" applyFill="true" applyBorder="true" applyAlignment="true">
      <alignment horizontal="center" vertical="center"/>
    </xf>
    <xf numFmtId="0" fontId="31" fillId="0" borderId="3" xfId="0" applyFont="true" applyBorder="true" applyAlignment="true">
      <alignment vertical="center"/>
    </xf>
    <xf numFmtId="183" fontId="31" fillId="2" borderId="3" xfId="0" applyNumberFormat="true" applyFont="true" applyFill="true" applyBorder="true" applyAlignment="true">
      <alignment horizontal="right" vertical="center"/>
    </xf>
    <xf numFmtId="49" fontId="32" fillId="0" borderId="3" xfId="0" applyNumberFormat="true" applyFont="true" applyBorder="true" applyAlignment="true">
      <alignment horizontal="left" vertical="center"/>
    </xf>
    <xf numFmtId="183" fontId="32" fillId="2" borderId="3" xfId="0" applyNumberFormat="true" applyFont="true" applyFill="true" applyBorder="true" applyAlignment="true">
      <alignment horizontal="right" vertical="center"/>
    </xf>
    <xf numFmtId="0" fontId="45" fillId="0" borderId="0" xfId="144" applyFont="true" applyFill="true" applyAlignment="true" applyProtection="true">
      <alignment vertical="center" wrapText="true"/>
      <protection locked="false"/>
    </xf>
    <xf numFmtId="0" fontId="45" fillId="0" borderId="0" xfId="144" applyFill="true" applyAlignment="true" applyProtection="true">
      <alignment vertical="center"/>
      <protection locked="false"/>
    </xf>
    <xf numFmtId="183" fontId="45" fillId="0" borderId="0" xfId="144" applyNumberFormat="true" applyFill="true" applyAlignment="true" applyProtection="true">
      <alignment vertical="center"/>
      <protection locked="false"/>
    </xf>
    <xf numFmtId="0" fontId="46" fillId="0" borderId="0" xfId="75" applyFont="true" applyFill="true" applyBorder="true" applyAlignment="true">
      <alignment horizontal="center" vertical="center"/>
    </xf>
    <xf numFmtId="0" fontId="27" fillId="2" borderId="8" xfId="75" applyFont="true" applyFill="true" applyBorder="true" applyAlignment="true">
      <alignment horizontal="center" vertical="center"/>
    </xf>
    <xf numFmtId="183" fontId="27" fillId="2" borderId="0" xfId="75" applyNumberFormat="true" applyFont="true" applyFill="true" applyBorder="true" applyAlignment="true">
      <alignment horizontal="right" vertical="center"/>
    </xf>
    <xf numFmtId="0" fontId="29" fillId="2" borderId="3" xfId="75" applyFont="true" applyFill="true" applyBorder="true" applyAlignment="true">
      <alignment horizontal="center" vertical="center" wrapText="true"/>
    </xf>
    <xf numFmtId="183" fontId="29" fillId="2" borderId="3" xfId="75" applyNumberFormat="true" applyFont="true" applyFill="true" applyBorder="true" applyAlignment="true">
      <alignment horizontal="center" vertical="center" wrapText="true"/>
    </xf>
    <xf numFmtId="183" fontId="31" fillId="2" borderId="3" xfId="157" applyNumberFormat="true" applyFont="true" applyFill="true" applyBorder="true" applyAlignment="true">
      <alignment horizontal="right" vertical="center"/>
    </xf>
    <xf numFmtId="49" fontId="27" fillId="2" borderId="3" xfId="0" applyNumberFormat="true" applyFont="true" applyFill="true" applyBorder="true" applyAlignment="true" applyProtection="true">
      <alignment vertical="center"/>
    </xf>
    <xf numFmtId="183" fontId="27" fillId="2" borderId="3" xfId="0" applyNumberFormat="true" applyFont="true" applyFill="true" applyBorder="true" applyAlignment="true" applyProtection="true">
      <alignment horizontal="right" vertical="center"/>
    </xf>
    <xf numFmtId="183" fontId="39" fillId="2" borderId="3" xfId="75" applyNumberFormat="true" applyFont="true" applyFill="true" applyBorder="true" applyAlignment="true">
      <alignment horizontal="right" vertical="center"/>
    </xf>
    <xf numFmtId="49" fontId="27" fillId="0" borderId="3" xfId="0" applyNumberFormat="true" applyFont="true" applyFill="true" applyBorder="true" applyAlignment="true" applyProtection="true">
      <alignment vertical="center"/>
    </xf>
    <xf numFmtId="183" fontId="27" fillId="0" borderId="3" xfId="0" applyNumberFormat="true" applyFont="true" applyFill="true" applyBorder="true" applyAlignment="true" applyProtection="true">
      <alignment horizontal="right" vertical="center"/>
    </xf>
    <xf numFmtId="183" fontId="39" fillId="0" borderId="3" xfId="75" applyNumberFormat="true" applyFont="true" applyFill="true" applyBorder="true" applyAlignment="true">
      <alignment horizontal="right" vertical="center"/>
    </xf>
    <xf numFmtId="0" fontId="32" fillId="0" borderId="0" xfId="75" applyFont="true" applyFill="true" applyAlignment="true">
      <alignment horizontal="left" vertical="center" wrapText="true"/>
    </xf>
    <xf numFmtId="0" fontId="27" fillId="0" borderId="0" xfId="75" applyFont="true" applyFill="true" applyAlignment="true">
      <alignment horizontal="left" vertical="center" wrapText="true"/>
    </xf>
    <xf numFmtId="0" fontId="43" fillId="0" borderId="0" xfId="75" applyFont="true" applyFill="true" applyAlignment="true">
      <alignment vertical="center"/>
    </xf>
    <xf numFmtId="0" fontId="44" fillId="0" borderId="0" xfId="75" applyFont="true" applyFill="true" applyAlignment="true">
      <alignment vertical="center"/>
    </xf>
    <xf numFmtId="183" fontId="44" fillId="0" borderId="0" xfId="75" applyNumberFormat="true" applyFont="true" applyFill="true" applyAlignment="true">
      <alignment vertical="center"/>
    </xf>
    <xf numFmtId="0" fontId="27" fillId="0" borderId="8" xfId="75" applyFont="true" applyFill="true" applyBorder="true" applyAlignment="true">
      <alignment horizontal="right" vertical="center"/>
    </xf>
    <xf numFmtId="0" fontId="29" fillId="0" borderId="3" xfId="157" applyFont="true" applyFill="true" applyBorder="true" applyAlignment="true">
      <alignment horizontal="center" vertical="center"/>
    </xf>
    <xf numFmtId="183" fontId="29" fillId="0" borderId="3" xfId="144" applyNumberFormat="true" applyFont="true" applyFill="true" applyBorder="true" applyAlignment="true" applyProtection="true">
      <alignment horizontal="center" vertical="center" wrapText="true"/>
      <protection locked="false"/>
    </xf>
    <xf numFmtId="49" fontId="30" fillId="0" borderId="3" xfId="0" applyNumberFormat="true" applyFont="true" applyFill="true" applyBorder="true" applyAlignment="true" applyProtection="true">
      <alignment vertical="center"/>
    </xf>
    <xf numFmtId="183" fontId="30" fillId="0" borderId="3" xfId="0" applyNumberFormat="true" applyFont="true" applyFill="true" applyBorder="true" applyAlignment="true" applyProtection="true">
      <alignment horizontal="right" vertical="center"/>
    </xf>
    <xf numFmtId="0" fontId="39" fillId="3" borderId="2" xfId="0" applyFont="true" applyFill="true" applyBorder="true" applyAlignment="true">
      <alignment horizontal="left" vertical="center"/>
    </xf>
    <xf numFmtId="0" fontId="32" fillId="0" borderId="10" xfId="75" applyFont="true" applyFill="true" applyBorder="true" applyAlignment="true">
      <alignment horizontal="left" vertical="center" wrapText="true"/>
    </xf>
    <xf numFmtId="49" fontId="23" fillId="0" borderId="0" xfId="0" applyNumberFormat="true" applyFont="true" applyAlignment="true">
      <alignment horizontal="left" vertical="justify" wrapText="true"/>
    </xf>
    <xf numFmtId="49" fontId="24" fillId="0" borderId="0" xfId="0" applyNumberFormat="true" applyFont="true" applyAlignment="true">
      <alignment horizontal="left" vertical="justify" wrapText="true"/>
    </xf>
    <xf numFmtId="0" fontId="0" fillId="0" borderId="0" xfId="25" applyFill="true">
      <alignment vertical="center"/>
    </xf>
    <xf numFmtId="178" fontId="0" fillId="0" borderId="0" xfId="25" applyNumberFormat="true" applyFill="true">
      <alignment vertical="center"/>
    </xf>
    <xf numFmtId="183" fontId="0" fillId="2" borderId="0" xfId="25" applyNumberFormat="true" applyFill="true">
      <alignment vertical="center"/>
    </xf>
    <xf numFmtId="185" fontId="0" fillId="0" borderId="0" xfId="25" applyNumberFormat="true" applyFill="true">
      <alignment vertical="center"/>
    </xf>
    <xf numFmtId="183" fontId="0" fillId="0" borderId="0" xfId="25" applyNumberFormat="true" applyFill="true">
      <alignment vertical="center"/>
    </xf>
    <xf numFmtId="190" fontId="0" fillId="0" borderId="0" xfId="25" applyNumberFormat="true" applyFill="true">
      <alignment vertical="center"/>
    </xf>
    <xf numFmtId="185" fontId="10" fillId="0" borderId="0" xfId="15" applyNumberFormat="true" applyFont="true" applyFill="true" applyAlignment="true">
      <alignment horizontal="left" vertical="center"/>
    </xf>
    <xf numFmtId="185" fontId="26" fillId="0" borderId="0" xfId="15" applyNumberFormat="true" applyFont="true" applyFill="true" applyAlignment="true">
      <alignment horizontal="center" vertical="center"/>
    </xf>
    <xf numFmtId="0" fontId="47" fillId="0" borderId="0" xfId="25" applyFont="true" applyFill="true" applyAlignment="true">
      <alignment horizontal="center" vertical="center"/>
    </xf>
    <xf numFmtId="178" fontId="47" fillId="0" borderId="0" xfId="25" applyNumberFormat="true" applyFont="true" applyFill="true" applyAlignment="true">
      <alignment horizontal="center" vertical="center"/>
    </xf>
    <xf numFmtId="183" fontId="47" fillId="2" borderId="0" xfId="25" applyNumberFormat="true" applyFont="true" applyFill="true" applyAlignment="true">
      <alignment horizontal="center" vertical="center"/>
    </xf>
    <xf numFmtId="185" fontId="47" fillId="0" borderId="0" xfId="25" applyNumberFormat="true" applyFont="true" applyFill="true" applyAlignment="true">
      <alignment horizontal="center" vertical="center"/>
    </xf>
    <xf numFmtId="0" fontId="29" fillId="0" borderId="3" xfId="25" applyFont="true" applyFill="true" applyBorder="true" applyAlignment="true">
      <alignment horizontal="center" vertical="center"/>
    </xf>
    <xf numFmtId="178" fontId="29" fillId="0" borderId="3" xfId="144" applyNumberFormat="true" applyFont="true" applyFill="true" applyBorder="true" applyAlignment="true" applyProtection="true">
      <alignment horizontal="center" vertical="center" wrapText="true"/>
      <protection locked="false"/>
    </xf>
    <xf numFmtId="183" fontId="29" fillId="2" borderId="3" xfId="144" applyNumberFormat="true" applyFont="true" applyFill="true" applyBorder="true" applyAlignment="true" applyProtection="true">
      <alignment horizontal="center" vertical="center" wrapText="true"/>
      <protection locked="false"/>
    </xf>
    <xf numFmtId="185" fontId="29" fillId="0" borderId="3" xfId="144" applyNumberFormat="true" applyFont="true" applyFill="true" applyBorder="true" applyAlignment="true" applyProtection="true">
      <alignment horizontal="center" vertical="center" wrapText="true"/>
      <protection locked="false"/>
    </xf>
    <xf numFmtId="183" fontId="39" fillId="2" borderId="3" xfId="25" applyNumberFormat="true" applyFont="true" applyFill="true" applyBorder="true">
      <alignment vertical="center"/>
    </xf>
    <xf numFmtId="0" fontId="33" fillId="0" borderId="3" xfId="144" applyFont="true" applyFill="true" applyBorder="true" applyAlignment="true" applyProtection="true">
      <alignment horizontal="right" vertical="center" wrapText="true"/>
      <protection locked="false"/>
    </xf>
    <xf numFmtId="0" fontId="29" fillId="0" borderId="3" xfId="49" applyFont="true" applyFill="true" applyBorder="true" applyAlignment="true" applyProtection="true">
      <alignment horizontal="left" vertical="center" wrapText="true"/>
      <protection locked="false"/>
    </xf>
    <xf numFmtId="178" fontId="35" fillId="0" borderId="3" xfId="25" applyNumberFormat="true" applyFont="true" applyFill="true" applyBorder="true" applyAlignment="true">
      <alignment horizontal="right" vertical="center"/>
    </xf>
    <xf numFmtId="183" fontId="35" fillId="2" borderId="3" xfId="25" applyNumberFormat="true" applyFont="true" applyFill="true" applyBorder="true" applyAlignment="true">
      <alignment horizontal="right" vertical="center"/>
    </xf>
    <xf numFmtId="183" fontId="33" fillId="2" borderId="3" xfId="84" applyNumberFormat="true" applyFont="true" applyFill="true" applyBorder="true" applyAlignment="true" applyProtection="true">
      <alignment horizontal="right" vertical="center"/>
    </xf>
    <xf numFmtId="0" fontId="27" fillId="0" borderId="3" xfId="25" applyFont="true" applyFill="true" applyBorder="true">
      <alignment vertical="center"/>
    </xf>
    <xf numFmtId="178" fontId="27" fillId="0" borderId="3" xfId="25" applyNumberFormat="true" applyFont="true" applyFill="true" applyBorder="true">
      <alignment vertical="center"/>
    </xf>
    <xf numFmtId="0" fontId="35" fillId="0" borderId="3" xfId="25" applyFont="true" applyFill="true" applyBorder="true" applyAlignment="true">
      <alignment vertical="center" wrapText="true"/>
    </xf>
    <xf numFmtId="0" fontId="18" fillId="0" borderId="3" xfId="25" applyFont="true" applyFill="true" applyBorder="true">
      <alignment vertical="center"/>
    </xf>
    <xf numFmtId="183" fontId="27" fillId="2" borderId="3" xfId="25" applyNumberFormat="true" applyFont="true" applyFill="true" applyBorder="true">
      <alignment vertical="center"/>
    </xf>
    <xf numFmtId="178" fontId="27" fillId="0" borderId="3" xfId="15" applyNumberFormat="true" applyFont="true" applyFill="true" applyBorder="true" applyAlignment="true">
      <alignment horizontal="right" vertical="center"/>
    </xf>
    <xf numFmtId="183" fontId="27" fillId="2" borderId="3" xfId="15" applyNumberFormat="true" applyFont="true" applyFill="true" applyBorder="true" applyAlignment="true">
      <alignment horizontal="right" vertical="center"/>
    </xf>
    <xf numFmtId="178" fontId="27" fillId="2" borderId="3" xfId="15" applyNumberFormat="true" applyFont="true" applyFill="true" applyBorder="true" applyAlignment="true">
      <alignment horizontal="right" vertical="center"/>
    </xf>
    <xf numFmtId="184" fontId="27" fillId="2" borderId="9" xfId="25" applyNumberFormat="true" applyFont="true" applyFill="true" applyBorder="true" applyAlignment="true">
      <alignment horizontal="left" vertical="center" wrapText="true"/>
    </xf>
    <xf numFmtId="185" fontId="27" fillId="0" borderId="9" xfId="25" applyNumberFormat="true" applyFont="true" applyFill="true" applyBorder="true" applyAlignment="true">
      <alignment horizontal="left" vertical="center" wrapText="true"/>
    </xf>
    <xf numFmtId="183" fontId="27" fillId="0" borderId="8" xfId="15" applyNumberFormat="true" applyFont="true" applyBorder="true" applyAlignment="true">
      <alignment horizontal="right" vertical="center"/>
    </xf>
    <xf numFmtId="183" fontId="27" fillId="2" borderId="8" xfId="15" applyNumberFormat="true" applyFont="true" applyFill="true" applyBorder="true" applyAlignment="true">
      <alignment horizontal="right" vertical="center"/>
    </xf>
    <xf numFmtId="190" fontId="29" fillId="0" borderId="3" xfId="144" applyNumberFormat="true" applyFont="true" applyFill="true" applyBorder="true" applyAlignment="true" applyProtection="true">
      <alignment horizontal="center" vertical="center" wrapText="true"/>
      <protection locked="false"/>
    </xf>
    <xf numFmtId="183" fontId="39" fillId="0" borderId="3" xfId="25" applyNumberFormat="true" applyFont="true" applyFill="true" applyBorder="true">
      <alignment vertical="center"/>
    </xf>
    <xf numFmtId="190" fontId="33" fillId="0" borderId="3" xfId="144" applyNumberFormat="true" applyFont="true" applyFill="true" applyBorder="true" applyAlignment="true" applyProtection="true">
      <alignment horizontal="right" vertical="center" wrapText="true"/>
      <protection locked="false"/>
    </xf>
    <xf numFmtId="183" fontId="27" fillId="2" borderId="2" xfId="0" applyNumberFormat="true" applyFont="true" applyFill="true" applyBorder="true" applyAlignment="true"/>
    <xf numFmtId="180" fontId="35" fillId="0" borderId="3" xfId="25" applyNumberFormat="true" applyFont="true" applyFill="true" applyBorder="true" applyAlignment="true">
      <alignment horizontal="right" vertical="center"/>
    </xf>
    <xf numFmtId="183" fontId="35" fillId="0" borderId="3" xfId="25" applyNumberFormat="true" applyFont="true" applyFill="true" applyBorder="true" applyAlignment="true">
      <alignment horizontal="right" vertical="center"/>
    </xf>
    <xf numFmtId="183" fontId="27" fillId="0" borderId="2" xfId="0" applyNumberFormat="true" applyFont="true" applyFill="true" applyBorder="true" applyAlignment="true"/>
    <xf numFmtId="183" fontId="27" fillId="0" borderId="3" xfId="15" applyNumberFormat="true" applyFont="true" applyFill="true" applyBorder="true" applyAlignment="true">
      <alignment horizontal="right" vertical="center"/>
    </xf>
    <xf numFmtId="0" fontId="25" fillId="2" borderId="0" xfId="2" applyFont="true" applyFill="true" applyAlignment="true">
      <alignment vertical="center"/>
    </xf>
    <xf numFmtId="0" fontId="25" fillId="2" borderId="0" xfId="2" applyFont="true" applyFill="true">
      <alignment vertical="center"/>
    </xf>
    <xf numFmtId="181" fontId="48" fillId="2" borderId="0" xfId="40" applyNumberFormat="true" applyFont="true" applyFill="true" applyBorder="true" applyAlignment="true">
      <alignment horizontal="center" vertical="center"/>
    </xf>
    <xf numFmtId="0" fontId="48" fillId="2" borderId="0" xfId="40" applyFont="true" applyFill="true" applyBorder="true" applyAlignment="true">
      <alignment horizontal="center" vertical="center"/>
    </xf>
    <xf numFmtId="0" fontId="48" fillId="2" borderId="3" xfId="15" applyFont="true" applyFill="true" applyBorder="true" applyAlignment="true">
      <alignment horizontal="center" vertical="center"/>
    </xf>
    <xf numFmtId="182" fontId="48" fillId="2" borderId="3" xfId="144" applyNumberFormat="true" applyFont="true" applyFill="true" applyBorder="true" applyAlignment="true" applyProtection="true">
      <alignment horizontal="center" vertical="center" wrapText="true"/>
      <protection locked="false"/>
    </xf>
    <xf numFmtId="0" fontId="48" fillId="2" borderId="3" xfId="40" applyFont="true" applyFill="true" applyBorder="true" applyAlignment="true">
      <alignment horizontal="center" vertical="center"/>
    </xf>
    <xf numFmtId="181" fontId="49" fillId="2" borderId="3" xfId="0" applyNumberFormat="true" applyFont="true" applyFill="true" applyBorder="true" applyAlignment="true" applyProtection="true">
      <alignment vertical="center"/>
    </xf>
    <xf numFmtId="182" fontId="49" fillId="2" borderId="3" xfId="120" applyNumberFormat="true" applyFont="true" applyFill="true" applyBorder="true" applyAlignment="true">
      <alignment horizontal="right" vertical="center"/>
    </xf>
    <xf numFmtId="0" fontId="48" fillId="2" borderId="3" xfId="40" applyFont="true" applyFill="true" applyBorder="true" applyAlignment="true">
      <alignment horizontal="left" vertical="center"/>
    </xf>
    <xf numFmtId="182" fontId="27" fillId="2" borderId="3" xfId="15" applyNumberFormat="true" applyFont="true" applyFill="true" applyBorder="true">
      <alignment vertical="center"/>
    </xf>
    <xf numFmtId="182" fontId="33" fillId="2" borderId="3" xfId="120" applyNumberFormat="true" applyFont="true" applyFill="true" applyBorder="true" applyAlignment="true">
      <alignment horizontal="right" vertical="center"/>
    </xf>
    <xf numFmtId="182" fontId="27" fillId="2" borderId="3" xfId="15" applyNumberFormat="true" applyFont="true" applyFill="true" applyBorder="true" applyAlignment="true">
      <alignment horizontal="left" vertical="center" indent="1"/>
    </xf>
    <xf numFmtId="182" fontId="27" fillId="2" borderId="3" xfId="15" applyNumberFormat="true" applyFont="true" applyFill="true" applyBorder="true" applyAlignment="true">
      <alignment horizontal="left" vertical="center" wrapText="true" indent="1"/>
    </xf>
    <xf numFmtId="0" fontId="50" fillId="2" borderId="3" xfId="2" applyFont="true" applyFill="true" applyBorder="true" applyAlignment="true">
      <alignment horizontal="center" vertical="center"/>
    </xf>
    <xf numFmtId="0" fontId="51" fillId="2" borderId="3" xfId="2" applyFont="true" applyFill="true" applyBorder="true" applyAlignment="true">
      <alignment horizontal="center" vertical="center"/>
    </xf>
    <xf numFmtId="0" fontId="0" fillId="2" borderId="0" xfId="45" applyFont="true" applyFill="true" applyAlignment="true">
      <alignment horizontal="left" vertical="center" wrapText="true"/>
    </xf>
    <xf numFmtId="0" fontId="33" fillId="2" borderId="0" xfId="2" applyFont="true" applyFill="true">
      <alignment vertical="center"/>
    </xf>
    <xf numFmtId="0" fontId="48" fillId="2" borderId="8" xfId="40" applyFont="true" applyFill="true" applyBorder="true" applyAlignment="true">
      <alignment vertical="center"/>
    </xf>
    <xf numFmtId="0" fontId="48" fillId="2" borderId="3" xfId="144" applyFont="true" applyFill="true" applyBorder="true" applyAlignment="true" applyProtection="true">
      <alignment horizontal="center" vertical="center" wrapText="true"/>
      <protection locked="false"/>
    </xf>
    <xf numFmtId="190" fontId="22" fillId="2" borderId="3" xfId="15" applyNumberFormat="true" applyFont="true" applyFill="true" applyBorder="true">
      <alignment vertical="center"/>
    </xf>
    <xf numFmtId="190" fontId="27" fillId="2" borderId="3" xfId="15" applyNumberFormat="true" applyFont="true" applyFill="true" applyBorder="true">
      <alignment vertical="center"/>
    </xf>
    <xf numFmtId="0" fontId="52" fillId="2" borderId="3" xfId="40" applyFont="true" applyFill="true" applyBorder="true" applyAlignment="true">
      <alignment horizontal="left" vertical="center"/>
    </xf>
    <xf numFmtId="0" fontId="27" fillId="2" borderId="0" xfId="15" applyFont="true" applyFill="true" applyBorder="true" applyAlignment="true">
      <alignment horizontal="right" vertical="center"/>
    </xf>
    <xf numFmtId="0" fontId="19" fillId="0" borderId="0" xfId="0" applyFont="true" applyAlignment="true">
      <alignment horizontal="center" vertical="center" wrapText="true"/>
    </xf>
    <xf numFmtId="0" fontId="25" fillId="2" borderId="0" xfId="45" applyFont="true" applyFill="true" applyAlignment="true"/>
    <xf numFmtId="0" fontId="0" fillId="2" borderId="0" xfId="45" applyFill="true" applyAlignment="true"/>
    <xf numFmtId="182" fontId="0" fillId="2" borderId="0" xfId="45" applyNumberFormat="true" applyFill="true" applyAlignment="true">
      <alignment horizontal="center" vertical="center"/>
    </xf>
    <xf numFmtId="185" fontId="0" fillId="2" borderId="0" xfId="45" applyNumberFormat="true" applyFill="true" applyAlignment="true">
      <alignment horizontal="center" vertical="center"/>
    </xf>
    <xf numFmtId="182" fontId="0" fillId="2" borderId="0" xfId="45" applyNumberFormat="true" applyFill="true" applyAlignment="true"/>
    <xf numFmtId="0" fontId="53" fillId="2" borderId="0" xfId="45" applyFont="true" applyFill="true" applyAlignment="true">
      <alignment horizontal="center" vertical="center"/>
    </xf>
    <xf numFmtId="0" fontId="29" fillId="2" borderId="3" xfId="15" applyFont="true" applyFill="true" applyBorder="true" applyAlignment="true">
      <alignment horizontal="center" vertical="center"/>
    </xf>
    <xf numFmtId="182" fontId="29" fillId="2" borderId="3" xfId="144" applyNumberFormat="true" applyFont="true" applyFill="true" applyBorder="true" applyAlignment="true" applyProtection="true">
      <alignment horizontal="center" vertical="center" wrapText="true"/>
      <protection locked="false"/>
    </xf>
    <xf numFmtId="186" fontId="30" fillId="2" borderId="3" xfId="45" applyNumberFormat="true" applyFont="true" applyFill="true" applyBorder="true" applyAlignment="true">
      <alignment horizontal="right" vertical="center"/>
    </xf>
    <xf numFmtId="0" fontId="27" fillId="2" borderId="3" xfId="45" applyFont="true" applyFill="true" applyBorder="true">
      <alignment vertical="center"/>
    </xf>
    <xf numFmtId="186" fontId="33" fillId="2" borderId="3" xfId="120" applyNumberFormat="true" applyFont="true" applyFill="true" applyBorder="true" applyAlignment="true">
      <alignment horizontal="right" vertical="center"/>
    </xf>
    <xf numFmtId="182" fontId="28" fillId="2" borderId="3" xfId="120" applyNumberFormat="true" applyFont="true" applyFill="true" applyBorder="true" applyAlignment="true">
      <alignment horizontal="right" vertical="center"/>
    </xf>
    <xf numFmtId="182" fontId="28" fillId="2" borderId="3" xfId="120" applyNumberFormat="true" applyFont="true" applyFill="true" applyBorder="true" applyAlignment="true">
      <alignment horizontal="center" vertical="center"/>
    </xf>
    <xf numFmtId="0" fontId="27" fillId="2" borderId="7" xfId="45" applyFont="true" applyFill="true" applyBorder="true" applyAlignment="true"/>
    <xf numFmtId="182" fontId="27" fillId="2" borderId="7" xfId="45" applyNumberFormat="true" applyFont="true" applyFill="true" applyBorder="true" applyAlignment="true">
      <alignment horizontal="center" vertical="center"/>
    </xf>
    <xf numFmtId="182" fontId="30" fillId="2" borderId="3" xfId="45" applyNumberFormat="true" applyFont="true" applyFill="true" applyBorder="true" applyAlignment="true">
      <alignment horizontal="right" vertical="center"/>
    </xf>
    <xf numFmtId="0" fontId="32" fillId="2" borderId="3" xfId="0" applyFont="true" applyFill="true" applyBorder="true" applyAlignment="true">
      <alignment horizontal="left" vertical="center"/>
    </xf>
    <xf numFmtId="0" fontId="27" fillId="2" borderId="3" xfId="45" applyFont="true" applyFill="true" applyBorder="true" applyAlignment="true"/>
    <xf numFmtId="182" fontId="27" fillId="2" borderId="3" xfId="45" applyNumberFormat="true" applyFont="true" applyFill="true" applyBorder="true" applyAlignment="true">
      <alignment horizontal="center" vertical="center"/>
    </xf>
    <xf numFmtId="0" fontId="0" fillId="2" borderId="0" xfId="45" applyFill="true" applyAlignment="true">
      <alignment horizontal="left" vertical="center" wrapText="true"/>
    </xf>
    <xf numFmtId="185" fontId="10" fillId="2" borderId="0" xfId="15" applyNumberFormat="true" applyFont="true" applyFill="true" applyAlignment="true">
      <alignment horizontal="left" vertical="center"/>
    </xf>
    <xf numFmtId="185" fontId="26" fillId="2" borderId="0" xfId="15" applyNumberFormat="true" applyFont="true" applyFill="true" applyAlignment="true">
      <alignment horizontal="center" vertical="center"/>
    </xf>
    <xf numFmtId="185" fontId="53" fillId="2" borderId="0" xfId="45" applyNumberFormat="true" applyFont="true" applyFill="true" applyAlignment="true">
      <alignment horizontal="center" vertical="center"/>
    </xf>
    <xf numFmtId="185" fontId="29" fillId="2" borderId="3" xfId="144" applyNumberFormat="true" applyFont="true" applyFill="true" applyBorder="true" applyAlignment="true" applyProtection="true">
      <alignment horizontal="center" vertical="center" wrapText="true"/>
      <protection locked="false"/>
    </xf>
    <xf numFmtId="185" fontId="30" fillId="2" borderId="3" xfId="45" applyNumberFormat="true" applyFont="true" applyFill="true" applyBorder="true" applyAlignment="true">
      <alignment horizontal="right" vertical="center"/>
    </xf>
    <xf numFmtId="185" fontId="29" fillId="2" borderId="3" xfId="11" applyNumberFormat="true" applyFont="true" applyFill="true" applyBorder="true" applyAlignment="true">
      <alignment horizontal="right" vertical="center"/>
    </xf>
    <xf numFmtId="185" fontId="33" fillId="2" borderId="3" xfId="120" applyNumberFormat="true" applyFont="true" applyFill="true" applyBorder="true" applyAlignment="true">
      <alignment horizontal="right" vertical="center"/>
    </xf>
    <xf numFmtId="185" fontId="28" fillId="2" borderId="3" xfId="120" applyNumberFormat="true" applyFont="true" applyFill="true" applyBorder="true" applyAlignment="true">
      <alignment horizontal="right" vertical="center"/>
    </xf>
    <xf numFmtId="185" fontId="28" fillId="2" borderId="3" xfId="120" applyNumberFormat="true" applyFont="true" applyFill="true" applyBorder="true" applyAlignment="true">
      <alignment horizontal="center" vertical="center"/>
    </xf>
    <xf numFmtId="3" fontId="32" fillId="2" borderId="3" xfId="0" applyNumberFormat="true" applyFont="true" applyFill="true" applyBorder="true" applyAlignment="true" applyProtection="true">
      <alignment horizontal="left" vertical="center" wrapText="true" indent="1"/>
    </xf>
    <xf numFmtId="185" fontId="27" fillId="2" borderId="7" xfId="45" applyNumberFormat="true" applyFont="true" applyFill="true" applyBorder="true" applyAlignment="true">
      <alignment horizontal="center" vertical="center"/>
    </xf>
    <xf numFmtId="185" fontId="27" fillId="2" borderId="3" xfId="15" applyNumberFormat="true" applyFont="true" applyFill="true" applyBorder="true" applyAlignment="true">
      <alignment horizontal="right" vertical="center"/>
    </xf>
    <xf numFmtId="185" fontId="27" fillId="2" borderId="3" xfId="45" applyNumberFormat="true" applyFont="true" applyFill="true" applyBorder="true" applyAlignment="true">
      <alignment horizontal="center" vertical="center"/>
    </xf>
    <xf numFmtId="185" fontId="0" fillId="2" borderId="0" xfId="45" applyNumberFormat="true" applyFill="true" applyAlignment="true">
      <alignment horizontal="left" vertical="center" wrapText="true"/>
    </xf>
    <xf numFmtId="0" fontId="27" fillId="2" borderId="8" xfId="45" applyFont="true" applyFill="true" applyBorder="true" applyAlignment="true">
      <alignment horizontal="right" vertical="center"/>
    </xf>
    <xf numFmtId="0" fontId="29" fillId="2" borderId="3" xfId="144" applyFont="true" applyFill="true" applyBorder="true" applyAlignment="true" applyProtection="true">
      <alignment horizontal="center" vertical="center" wrapText="true"/>
      <protection locked="false"/>
    </xf>
    <xf numFmtId="0" fontId="28" fillId="2" borderId="3" xfId="45" applyFont="true" applyFill="true" applyBorder="true" applyAlignment="true"/>
    <xf numFmtId="0" fontId="30" fillId="2" borderId="3" xfId="45" applyNumberFormat="true" applyFont="true" applyFill="true" applyBorder="true" applyAlignment="true">
      <alignment horizontal="right" vertical="center"/>
    </xf>
    <xf numFmtId="186" fontId="54" fillId="2" borderId="3" xfId="45" applyNumberFormat="true" applyFont="true" applyFill="true" applyBorder="true" applyAlignment="true">
      <alignment vertical="center"/>
    </xf>
    <xf numFmtId="0" fontId="27" fillId="2" borderId="3" xfId="15" applyFont="true" applyFill="true" applyBorder="true" applyAlignment="true">
      <alignment horizontal="right" vertical="center"/>
    </xf>
    <xf numFmtId="182" fontId="25" fillId="2" borderId="0" xfId="45" applyNumberFormat="true" applyFont="true" applyFill="true" applyAlignment="true"/>
    <xf numFmtId="184" fontId="33" fillId="0" borderId="0" xfId="0" applyNumberFormat="true" applyFont="true" applyFill="true" applyAlignment="true">
      <alignment horizontal="right"/>
    </xf>
    <xf numFmtId="0" fontId="53" fillId="0" borderId="0" xfId="15" applyFont="true" applyFill="true" applyAlignment="true">
      <alignment horizontal="center" vertical="center"/>
    </xf>
    <xf numFmtId="178" fontId="53" fillId="0" borderId="0" xfId="15" applyNumberFormat="true" applyFont="true" applyFill="true" applyAlignment="true">
      <alignment horizontal="center" vertical="center"/>
    </xf>
    <xf numFmtId="184" fontId="55" fillId="0" borderId="0" xfId="15" applyNumberFormat="true" applyFont="true" applyFill="true" applyAlignment="true">
      <alignment horizontal="right" vertical="center"/>
    </xf>
    <xf numFmtId="184" fontId="27" fillId="2" borderId="8" xfId="15" applyNumberFormat="true" applyFont="true" applyFill="true" applyBorder="true" applyAlignment="true">
      <alignment horizontal="center" vertical="center"/>
    </xf>
    <xf numFmtId="184" fontId="33" fillId="2" borderId="0" xfId="0" applyNumberFormat="true" applyFont="true" applyFill="true" applyBorder="true" applyAlignment="true" applyProtection="true">
      <alignment horizontal="right" vertical="center"/>
      <protection locked="false"/>
    </xf>
    <xf numFmtId="178" fontId="29" fillId="2" borderId="3" xfId="0" applyNumberFormat="true" applyFont="true" applyFill="true" applyBorder="true" applyAlignment="true">
      <alignment horizontal="center" vertical="center"/>
    </xf>
    <xf numFmtId="184" fontId="29" fillId="2" borderId="3" xfId="0" applyNumberFormat="true" applyFont="true" applyFill="true" applyBorder="true" applyAlignment="true">
      <alignment horizontal="center" vertical="center"/>
    </xf>
    <xf numFmtId="0" fontId="38" fillId="2" borderId="3" xfId="15" applyFont="true" applyFill="true" applyBorder="true">
      <alignment vertical="center"/>
    </xf>
    <xf numFmtId="178" fontId="31" fillId="2" borderId="3" xfId="0" applyNumberFormat="true" applyFont="true" applyFill="true" applyBorder="true" applyAlignment="true" applyProtection="true">
      <alignment vertical="center"/>
    </xf>
    <xf numFmtId="184" fontId="33" fillId="2" borderId="3" xfId="0" applyNumberFormat="true" applyFont="true" applyFill="true" applyBorder="true" applyAlignment="true">
      <alignment horizontal="right" vertical="center"/>
    </xf>
    <xf numFmtId="3" fontId="32" fillId="2" borderId="3" xfId="15" applyNumberFormat="true" applyFont="true" applyFill="true" applyBorder="true" applyAlignment="true" applyProtection="true">
      <alignment horizontal="left" vertical="center" indent="1"/>
    </xf>
    <xf numFmtId="3" fontId="32" fillId="2" borderId="3" xfId="15" applyNumberFormat="true" applyFont="true" applyFill="true" applyBorder="true" applyAlignment="true" applyProtection="true">
      <alignment vertical="center"/>
    </xf>
    <xf numFmtId="178" fontId="27" fillId="0" borderId="3" xfId="160" applyNumberFormat="true" applyFont="true" applyFill="true" applyBorder="true" applyAlignment="true">
      <alignment horizontal="left" vertical="center" wrapText="true"/>
    </xf>
    <xf numFmtId="0" fontId="56" fillId="0" borderId="0" xfId="11" applyFont="true" applyFill="true"/>
    <xf numFmtId="186" fontId="25" fillId="0" borderId="0" xfId="11" applyNumberFormat="true" applyFont="true" applyFill="true" applyAlignment="true">
      <alignment vertical="center"/>
    </xf>
    <xf numFmtId="183" fontId="25" fillId="0" borderId="0" xfId="11" applyNumberFormat="true" applyFont="true" applyFill="true" applyAlignment="true">
      <alignment vertical="center"/>
    </xf>
    <xf numFmtId="0" fontId="25" fillId="0" borderId="0" xfId="11" applyFont="true" applyFill="true"/>
    <xf numFmtId="0" fontId="14" fillId="0" borderId="0" xfId="15" applyFont="true" applyFill="true" applyAlignment="true">
      <alignment horizontal="left" vertical="center"/>
    </xf>
    <xf numFmtId="0" fontId="57" fillId="0" borderId="0" xfId="15" applyFont="true" applyFill="true" applyAlignment="true">
      <alignment horizontal="center" vertical="center"/>
    </xf>
    <xf numFmtId="0" fontId="33" fillId="0" borderId="8" xfId="15" applyFont="true" applyFill="true" applyBorder="true" applyAlignment="true">
      <alignment horizontal="center" vertical="center"/>
    </xf>
    <xf numFmtId="183" fontId="33" fillId="0" borderId="0" xfId="15" applyNumberFormat="true" applyFont="true" applyFill="true" applyBorder="true" applyAlignment="true">
      <alignment horizontal="right" vertical="center"/>
    </xf>
    <xf numFmtId="0" fontId="29" fillId="0" borderId="3" xfId="11" applyFont="true" applyFill="true" applyBorder="true" applyAlignment="true">
      <alignment horizontal="center" vertical="center"/>
    </xf>
    <xf numFmtId="183" fontId="29" fillId="0" borderId="3" xfId="11" applyNumberFormat="true" applyFont="true" applyFill="true" applyBorder="true" applyAlignment="true">
      <alignment horizontal="center" vertical="center"/>
    </xf>
    <xf numFmtId="0" fontId="29" fillId="0" borderId="3" xfId="11" applyFont="true" applyFill="true" applyBorder="true" applyAlignment="true">
      <alignment horizontal="left" vertical="center"/>
    </xf>
    <xf numFmtId="0" fontId="31" fillId="0" borderId="6" xfId="0" applyNumberFormat="true" applyFont="true" applyFill="true" applyBorder="true" applyAlignment="true" applyProtection="true">
      <alignment horizontal="left" vertical="center"/>
    </xf>
    <xf numFmtId="0" fontId="32" fillId="0" borderId="6" xfId="0" applyNumberFormat="true" applyFont="true" applyFill="true" applyBorder="true" applyAlignment="true" applyProtection="true">
      <alignment horizontal="left" vertical="center"/>
    </xf>
    <xf numFmtId="183" fontId="33" fillId="0" borderId="3" xfId="0" applyNumberFormat="true" applyFont="true" applyFill="true" applyBorder="true" applyAlignment="true" applyProtection="true">
      <alignment horizontal="right" vertical="center"/>
    </xf>
    <xf numFmtId="186" fontId="56" fillId="0" borderId="0" xfId="11" applyNumberFormat="true" applyFont="true" applyFill="true"/>
    <xf numFmtId="186" fontId="25" fillId="0" borderId="0" xfId="11" applyNumberFormat="true" applyFont="true" applyFill="true"/>
    <xf numFmtId="183" fontId="25" fillId="0" borderId="0" xfId="11" applyNumberFormat="true" applyFont="true" applyFill="true"/>
    <xf numFmtId="0" fontId="23" fillId="0" borderId="0" xfId="15" applyFont="true" applyAlignment="true">
      <alignment horizontal="left" vertical="justify" wrapText="true"/>
    </xf>
    <xf numFmtId="0" fontId="36" fillId="0" borderId="0" xfId="15" applyFont="true" applyAlignment="true">
      <alignment horizontal="left" vertical="justify" wrapText="true"/>
    </xf>
    <xf numFmtId="0" fontId="25" fillId="2" borderId="0" xfId="39" applyFont="true" applyFill="true" applyAlignment="true">
      <alignment vertical="center"/>
    </xf>
    <xf numFmtId="183" fontId="25" fillId="2" borderId="0" xfId="39" applyNumberFormat="true" applyFont="true" applyFill="true"/>
    <xf numFmtId="190" fontId="25" fillId="2" borderId="0" xfId="39" applyNumberFormat="true" applyFont="true" applyFill="true"/>
    <xf numFmtId="186" fontId="25" fillId="2" borderId="0" xfId="39" applyNumberFormat="true" applyFont="true" applyFill="true" applyAlignment="true">
      <alignment vertical="center"/>
    </xf>
    <xf numFmtId="0" fontId="25" fillId="2" borderId="0" xfId="39" applyFont="true" applyFill="true"/>
    <xf numFmtId="0" fontId="0" fillId="2" borderId="8" xfId="15" applyFill="true" applyBorder="true" applyAlignment="true">
      <alignment horizontal="center" vertical="center"/>
    </xf>
    <xf numFmtId="184" fontId="0" fillId="2" borderId="8" xfId="15" applyNumberFormat="true" applyFill="true" applyBorder="true" applyAlignment="true">
      <alignment horizontal="center" vertical="center"/>
    </xf>
    <xf numFmtId="0" fontId="29" fillId="2" borderId="3" xfId="39" applyFont="true" applyFill="true" applyBorder="true" applyAlignment="true">
      <alignment horizontal="center" vertical="center"/>
    </xf>
    <xf numFmtId="183" fontId="58" fillId="2" borderId="3" xfId="15" applyNumberFormat="true" applyFont="true" applyFill="true" applyBorder="true">
      <alignment vertical="center"/>
    </xf>
    <xf numFmtId="0" fontId="29" fillId="2" borderId="3" xfId="39" applyFont="true" applyFill="true" applyBorder="true" applyAlignment="true">
      <alignment horizontal="left" vertical="center"/>
    </xf>
    <xf numFmtId="0" fontId="27" fillId="2" borderId="3" xfId="15" applyFont="true" applyFill="true" applyBorder="true" applyAlignment="true">
      <alignment vertical="center"/>
    </xf>
    <xf numFmtId="183" fontId="37" fillId="2" borderId="3" xfId="15" applyNumberFormat="true" applyFont="true" applyFill="true" applyBorder="true" applyAlignment="true">
      <alignment horizontal="right" vertical="center"/>
    </xf>
    <xf numFmtId="183" fontId="32" fillId="2" borderId="3" xfId="0" applyNumberFormat="true" applyFont="true" applyFill="true" applyBorder="true" applyAlignment="true" applyProtection="true">
      <alignment vertical="center"/>
    </xf>
    <xf numFmtId="183" fontId="37" fillId="2" borderId="3" xfId="15" applyNumberFormat="true" applyFont="true" applyFill="true" applyBorder="true" applyAlignment="true">
      <alignment vertical="center"/>
    </xf>
    <xf numFmtId="183" fontId="32" fillId="2" borderId="3" xfId="39" applyNumberFormat="true" applyFont="true" applyFill="true" applyBorder="true" applyAlignment="true">
      <alignment horizontal="right" vertical="center"/>
    </xf>
    <xf numFmtId="183" fontId="32" fillId="2" borderId="3" xfId="39" applyNumberFormat="true" applyFont="true" applyFill="true" applyBorder="true"/>
    <xf numFmtId="183" fontId="32" fillId="2" borderId="3" xfId="0" applyNumberFormat="true" applyFont="true" applyFill="true" applyBorder="true" applyAlignment="true" applyProtection="true">
      <alignment vertical="center" shrinkToFit="true"/>
    </xf>
    <xf numFmtId="0" fontId="28" fillId="2" borderId="3" xfId="39" applyFont="true" applyFill="true" applyBorder="true"/>
    <xf numFmtId="0" fontId="27" fillId="2" borderId="0" xfId="15" applyFont="true" applyFill="true" applyAlignment="true">
      <alignment horizontal="left" vertical="center" wrapText="true"/>
    </xf>
    <xf numFmtId="184" fontId="27" fillId="2" borderId="0" xfId="15" applyNumberFormat="true" applyFont="true" applyFill="true" applyAlignment="true">
      <alignment horizontal="left" vertical="center" wrapText="true"/>
    </xf>
    <xf numFmtId="190" fontId="29" fillId="2" borderId="3" xfId="144" applyNumberFormat="true" applyFont="true" applyFill="true" applyBorder="true" applyAlignment="true" applyProtection="true">
      <alignment horizontal="center" vertical="center" wrapText="true"/>
      <protection locked="false"/>
    </xf>
    <xf numFmtId="190" fontId="58" fillId="2" borderId="3" xfId="15" applyNumberFormat="true" applyFont="true" applyFill="true" applyBorder="true" applyAlignment="true">
      <alignment horizontal="right" vertical="center"/>
    </xf>
    <xf numFmtId="190" fontId="32" fillId="2" borderId="3" xfId="39" applyNumberFormat="true" applyFont="true" applyFill="true" applyBorder="true" applyAlignment="true">
      <alignment horizontal="right" vertical="center"/>
    </xf>
    <xf numFmtId="190" fontId="32" fillId="2" borderId="3" xfId="39" applyNumberFormat="true" applyFont="true" applyFill="true" applyBorder="true"/>
    <xf numFmtId="183" fontId="10" fillId="2" borderId="0" xfId="15" applyNumberFormat="true" applyFont="true" applyFill="true" applyAlignment="true">
      <alignment horizontal="left" vertical="center"/>
    </xf>
    <xf numFmtId="183" fontId="0" fillId="2" borderId="0" xfId="15" applyNumberFormat="true" applyFill="true" applyBorder="true" applyAlignment="true">
      <alignment horizontal="center" vertical="center"/>
    </xf>
    <xf numFmtId="183" fontId="55" fillId="2" borderId="3" xfId="15" applyNumberFormat="true" applyFont="true" applyFill="true" applyBorder="true">
      <alignment vertical="center"/>
    </xf>
    <xf numFmtId="183" fontId="27" fillId="2" borderId="3" xfId="15" applyNumberFormat="true" applyFont="true" applyFill="true" applyBorder="true" applyAlignment="true">
      <alignment vertical="center"/>
    </xf>
    <xf numFmtId="183" fontId="33" fillId="2" borderId="3" xfId="0" applyNumberFormat="true" applyFont="true" applyFill="true" applyBorder="true" applyAlignment="true">
      <alignment horizontal="right" vertical="center"/>
    </xf>
    <xf numFmtId="183" fontId="33" fillId="2" borderId="3" xfId="39" applyNumberFormat="true" applyFont="true" applyFill="true" applyBorder="true" applyAlignment="true">
      <alignment horizontal="right" vertical="center"/>
    </xf>
    <xf numFmtId="0" fontId="35" fillId="2" borderId="3" xfId="75" applyFont="true" applyFill="true" applyBorder="true" applyAlignment="true">
      <alignment vertical="center"/>
    </xf>
    <xf numFmtId="0" fontId="35" fillId="2" borderId="3" xfId="75" applyFont="true" applyFill="true" applyBorder="true" applyAlignment="true">
      <alignment vertical="center" wrapText="true"/>
    </xf>
    <xf numFmtId="183" fontId="28" fillId="2" borderId="3" xfId="39" applyNumberFormat="true" applyFont="true" applyFill="true" applyBorder="true"/>
    <xf numFmtId="190" fontId="10" fillId="2" borderId="0" xfId="15" applyNumberFormat="true" applyFont="true" applyFill="true" applyAlignment="true">
      <alignment horizontal="left" vertical="center"/>
    </xf>
    <xf numFmtId="190" fontId="0" fillId="2" borderId="0" xfId="15" applyNumberFormat="true" applyFill="true" applyBorder="true" applyAlignment="true">
      <alignment horizontal="center" vertical="center"/>
    </xf>
    <xf numFmtId="190" fontId="32" fillId="2" borderId="0" xfId="0" applyNumberFormat="true" applyFont="true" applyFill="true" applyBorder="true" applyAlignment="true" applyProtection="true">
      <alignment horizontal="right" vertical="center"/>
    </xf>
    <xf numFmtId="183" fontId="55" fillId="2" borderId="3" xfId="35" applyNumberFormat="true" applyFont="true" applyFill="true" applyBorder="true">
      <alignment vertical="center"/>
    </xf>
    <xf numFmtId="190" fontId="55" fillId="2" borderId="3" xfId="15" applyNumberFormat="true" applyFont="true" applyFill="true" applyBorder="true" applyAlignment="true">
      <alignment horizontal="right" vertical="center"/>
    </xf>
    <xf numFmtId="190" fontId="29" fillId="2" borderId="3" xfId="39" applyNumberFormat="true" applyFont="true" applyFill="true" applyBorder="true" applyAlignment="true">
      <alignment horizontal="right" vertical="center"/>
    </xf>
    <xf numFmtId="183" fontId="27" fillId="2" borderId="3" xfId="35" applyNumberFormat="true" applyFont="true" applyFill="true" applyBorder="true" applyAlignment="true">
      <alignment horizontal="right" vertical="center"/>
    </xf>
    <xf numFmtId="190" fontId="27" fillId="2" borderId="3" xfId="15" applyNumberFormat="true" applyFont="true" applyFill="true" applyBorder="true" applyAlignment="true">
      <alignment horizontal="right" vertical="center"/>
    </xf>
    <xf numFmtId="183" fontId="27" fillId="2" borderId="3" xfId="35" applyNumberFormat="true" applyFont="true" applyFill="true" applyBorder="true" applyAlignment="true">
      <alignment vertical="center"/>
    </xf>
    <xf numFmtId="190" fontId="28" fillId="2" borderId="3" xfId="39" applyNumberFormat="true" applyFont="true" applyFill="true" applyBorder="true"/>
    <xf numFmtId="190" fontId="33" fillId="2" borderId="3" xfId="39" applyNumberFormat="true" applyFont="true" applyFill="true" applyBorder="true" applyAlignment="true">
      <alignment horizontal="right"/>
    </xf>
    <xf numFmtId="0" fontId="0" fillId="0" borderId="0" xfId="160" applyFill="true" applyAlignment="true">
      <alignment horizontal="left" vertical="center" indent="2"/>
    </xf>
    <xf numFmtId="183" fontId="0" fillId="0" borderId="0" xfId="160" applyNumberFormat="true" applyFill="true">
      <alignment vertical="center"/>
    </xf>
    <xf numFmtId="0" fontId="33" fillId="0" borderId="0" xfId="15" applyFont="true" applyFill="true" applyBorder="true" applyAlignment="true">
      <alignment horizontal="left" vertical="center" indent="2"/>
    </xf>
    <xf numFmtId="183" fontId="37" fillId="0" borderId="0" xfId="0" applyNumberFormat="true" applyFont="true" applyFill="true" applyBorder="true" applyAlignment="true" applyProtection="true">
      <alignment horizontal="right" vertical="center"/>
      <protection locked="false"/>
    </xf>
    <xf numFmtId="183" fontId="38" fillId="0" borderId="3" xfId="144" applyNumberFormat="true" applyFont="true" applyFill="true" applyBorder="true" applyAlignment="true" applyProtection="true">
      <alignment horizontal="center" vertical="center" wrapText="true"/>
      <protection locked="false"/>
    </xf>
    <xf numFmtId="183" fontId="27" fillId="0" borderId="3" xfId="84" applyNumberFormat="true" applyFont="true" applyFill="true" applyBorder="true" applyAlignment="true" applyProtection="true">
      <alignment horizontal="center" vertical="center" wrapText="true"/>
      <protection locked="false"/>
    </xf>
    <xf numFmtId="0" fontId="27" fillId="2" borderId="3" xfId="160" applyFont="true" applyFill="true" applyBorder="true" applyAlignment="true">
      <alignment vertical="center"/>
    </xf>
    <xf numFmtId="183" fontId="27" fillId="2" borderId="3" xfId="84" applyNumberFormat="true" applyFont="true" applyFill="true" applyBorder="true" applyAlignment="true">
      <alignment vertical="center"/>
    </xf>
    <xf numFmtId="183" fontId="27" fillId="0" borderId="3" xfId="84" applyNumberFormat="true" applyFont="true" applyFill="true" applyBorder="true" applyAlignment="true" applyProtection="true">
      <alignment horizontal="right" vertical="center" wrapText="true"/>
      <protection locked="false"/>
    </xf>
    <xf numFmtId="0" fontId="27" fillId="2" borderId="3" xfId="160" applyFont="true" applyFill="true" applyBorder="true" applyAlignment="true">
      <alignment horizontal="left" vertical="center" indent="1"/>
    </xf>
    <xf numFmtId="183" fontId="27" fillId="0" borderId="3" xfId="84" applyNumberFormat="true" applyFont="true" applyFill="true" applyBorder="true">
      <alignment vertical="center"/>
    </xf>
    <xf numFmtId="0" fontId="27" fillId="2" borderId="6" xfId="160" applyFont="true" applyFill="true" applyBorder="true" applyAlignment="true">
      <alignment horizontal="left" vertical="center" indent="1"/>
    </xf>
    <xf numFmtId="0" fontId="27" fillId="0" borderId="3" xfId="0" applyFont="true" applyBorder="true" applyAlignment="true">
      <alignment horizontal="left" vertical="center" indent="1"/>
    </xf>
    <xf numFmtId="0" fontId="27" fillId="0" borderId="9" xfId="160" applyFont="true" applyFill="true" applyBorder="true" applyAlignment="true">
      <alignment horizontal="left" vertical="center" wrapText="true"/>
    </xf>
    <xf numFmtId="0" fontId="41" fillId="0" borderId="0" xfId="0" applyFont="true" applyFill="true" applyAlignment="true">
      <alignment horizontal="center" vertical="center"/>
    </xf>
    <xf numFmtId="183" fontId="41" fillId="0" borderId="0" xfId="0" applyNumberFormat="true" applyFont="true" applyFill="true">
      <alignment vertical="center"/>
    </xf>
    <xf numFmtId="14" fontId="29" fillId="0" borderId="6" xfId="144" applyNumberFormat="true" applyFont="true" applyFill="true" applyBorder="true" applyAlignment="true" applyProtection="true">
      <alignment horizontal="center" vertical="center"/>
      <protection locked="false"/>
    </xf>
    <xf numFmtId="183" fontId="38" fillId="0" borderId="6" xfId="144" applyNumberFormat="true" applyFont="true" applyFill="true" applyBorder="true" applyAlignment="true" applyProtection="true">
      <alignment horizontal="center" vertical="center" wrapText="true"/>
      <protection locked="false"/>
    </xf>
    <xf numFmtId="0" fontId="38" fillId="0" borderId="3" xfId="15" applyFont="true" applyFill="true" applyBorder="true" applyAlignment="true">
      <alignment horizontal="left" vertical="center"/>
    </xf>
    <xf numFmtId="183" fontId="31" fillId="0" borderId="3" xfId="15" applyNumberFormat="true" applyFont="true" applyFill="true" applyBorder="true" applyAlignment="true">
      <alignment horizontal="right" vertical="center"/>
    </xf>
    <xf numFmtId="182" fontId="33" fillId="0" borderId="6" xfId="84" applyNumberFormat="true" applyFont="true" applyFill="true" applyBorder="true" applyAlignment="true">
      <alignment horizontal="center" vertical="center" wrapText="true"/>
    </xf>
    <xf numFmtId="183" fontId="33" fillId="0" borderId="3" xfId="0" applyNumberFormat="true" applyFont="true" applyFill="true" applyBorder="true" applyAlignment="true">
      <alignment horizontal="right" vertical="center"/>
    </xf>
    <xf numFmtId="183" fontId="33" fillId="2" borderId="3" xfId="15" applyNumberFormat="true" applyFont="true" applyFill="true" applyBorder="true" applyAlignment="true">
      <alignment horizontal="right" vertical="center"/>
    </xf>
    <xf numFmtId="0" fontId="27" fillId="2" borderId="3" xfId="15" applyFont="true" applyFill="true" applyBorder="true" applyAlignment="true">
      <alignment horizontal="center" vertical="center"/>
    </xf>
    <xf numFmtId="0" fontId="27" fillId="0" borderId="8" xfId="15" applyFont="true" applyFill="true" applyBorder="true" applyAlignment="true">
      <alignment vertical="center"/>
    </xf>
    <xf numFmtId="178" fontId="27" fillId="0" borderId="8" xfId="15" applyNumberFormat="true" applyFont="true" applyFill="true" applyBorder="true" applyAlignment="true">
      <alignment vertical="center"/>
    </xf>
    <xf numFmtId="178" fontId="55" fillId="0" borderId="3" xfId="15" applyNumberFormat="true" applyFont="true" applyFill="true" applyBorder="true">
      <alignment vertical="center"/>
    </xf>
    <xf numFmtId="178" fontId="27" fillId="0" borderId="3" xfId="15" applyNumberFormat="true" applyFont="true" applyFill="true" applyBorder="true">
      <alignment vertical="center"/>
    </xf>
    <xf numFmtId="178" fontId="27" fillId="2" borderId="3" xfId="15" applyNumberFormat="true" applyFont="true" applyFill="true" applyBorder="true">
      <alignment vertical="center"/>
    </xf>
    <xf numFmtId="0" fontId="27" fillId="0" borderId="3" xfId="15" applyFont="true" applyFill="true" applyBorder="true" applyAlignment="true">
      <alignment vertical="center"/>
    </xf>
    <xf numFmtId="178" fontId="27" fillId="0" borderId="3" xfId="15" applyNumberFormat="true" applyFont="true" applyFill="true" applyBorder="true" applyAlignment="true">
      <alignment vertical="center"/>
    </xf>
    <xf numFmtId="0" fontId="28" fillId="0" borderId="3" xfId="5" applyFont="true" applyFill="true" applyBorder="true"/>
    <xf numFmtId="4" fontId="32" fillId="2" borderId="3" xfId="20" applyNumberFormat="true" applyFont="true" applyFill="true" applyBorder="true" applyAlignment="true" applyProtection="true">
      <alignment horizontal="right" vertical="center"/>
    </xf>
    <xf numFmtId="0" fontId="33" fillId="2" borderId="9" xfId="15" applyFont="true" applyFill="true" applyBorder="true" applyAlignment="true">
      <alignment horizontal="left" vertical="center" wrapText="true"/>
    </xf>
    <xf numFmtId="184" fontId="33" fillId="2" borderId="9" xfId="15" applyNumberFormat="true" applyFont="true" applyFill="true" applyBorder="true" applyAlignment="true">
      <alignment horizontal="left" vertical="center" wrapText="true"/>
    </xf>
    <xf numFmtId="0" fontId="41" fillId="0" borderId="0" xfId="15" applyFont="true" applyFill="true" applyBorder="true" applyAlignment="true">
      <alignment horizontal="left" vertical="center" wrapText="true"/>
    </xf>
    <xf numFmtId="178" fontId="41" fillId="0" borderId="0" xfId="15" applyNumberFormat="true" applyFont="true" applyFill="true" applyBorder="true" applyAlignment="true">
      <alignment horizontal="left" vertical="center" wrapText="true"/>
    </xf>
    <xf numFmtId="181" fontId="25" fillId="0" borderId="0" xfId="5" applyNumberFormat="true" applyFont="true" applyFill="true"/>
    <xf numFmtId="0" fontId="59" fillId="0" borderId="0" xfId="0" applyFont="true" applyFill="true" applyAlignment="true">
      <alignment vertical="center"/>
    </xf>
    <xf numFmtId="183" fontId="60" fillId="0" borderId="0" xfId="0" applyNumberFormat="true" applyFont="true" applyFill="true" applyAlignment="true">
      <alignment vertical="center"/>
    </xf>
    <xf numFmtId="0" fontId="27" fillId="0" borderId="8" xfId="15" applyFont="true" applyFill="true" applyBorder="true" applyAlignment="true">
      <alignment horizontal="right"/>
    </xf>
    <xf numFmtId="0" fontId="38" fillId="0" borderId="3" xfId="49" applyFont="true" applyFill="true" applyBorder="true" applyAlignment="true" applyProtection="true">
      <alignment horizontal="left" vertical="center" wrapText="true"/>
      <protection locked="false"/>
    </xf>
    <xf numFmtId="183" fontId="31" fillId="0" borderId="11" xfId="0" applyNumberFormat="true" applyFont="true" applyFill="true" applyBorder="true" applyAlignment="true" applyProtection="true">
      <alignment horizontal="right" vertical="center"/>
    </xf>
    <xf numFmtId="183" fontId="32" fillId="0" borderId="3" xfId="0" applyNumberFormat="true" applyFont="true" applyFill="true" applyBorder="true" applyAlignment="true" applyProtection="true">
      <alignment horizontal="right" vertical="center"/>
    </xf>
    <xf numFmtId="183" fontId="31" fillId="0" borderId="3" xfId="0" applyNumberFormat="true" applyFont="true" applyFill="true" applyBorder="true" applyAlignment="true" applyProtection="true">
      <alignment horizontal="right" vertical="center"/>
    </xf>
    <xf numFmtId="0" fontId="32" fillId="0" borderId="12" xfId="0" applyNumberFormat="true" applyFont="true" applyFill="true" applyBorder="true" applyAlignment="true" applyProtection="true">
      <alignment horizontal="left" vertical="center"/>
    </xf>
    <xf numFmtId="183" fontId="32" fillId="0" borderId="11" xfId="0" applyNumberFormat="true" applyFont="true" applyFill="true" applyBorder="true" applyAlignment="true" applyProtection="true">
      <alignment horizontal="right" vertical="center"/>
    </xf>
    <xf numFmtId="183" fontId="31" fillId="2" borderId="3" xfId="0" applyNumberFormat="true" applyFont="true" applyFill="true" applyBorder="true" applyAlignment="true" applyProtection="true">
      <alignment horizontal="right" vertical="center"/>
    </xf>
    <xf numFmtId="183" fontId="59" fillId="0" borderId="0" xfId="0" applyNumberFormat="true" applyFont="true" applyFill="true" applyAlignment="true">
      <alignment vertical="center"/>
    </xf>
    <xf numFmtId="49" fontId="32" fillId="0" borderId="3" xfId="15" applyNumberFormat="true" applyFont="true" applyBorder="true" applyAlignment="true">
      <alignment horizontal="left" indent="2"/>
    </xf>
    <xf numFmtId="49" fontId="32" fillId="0" borderId="3" xfId="15" applyNumberFormat="true" applyFont="true" applyBorder="true" applyAlignment="true">
      <alignment horizontal="left" indent="1"/>
    </xf>
    <xf numFmtId="49" fontId="61" fillId="0" borderId="3" xfId="15" applyNumberFormat="true" applyFont="true" applyBorder="true" applyAlignment="true">
      <alignment horizontal="left" indent="2"/>
    </xf>
    <xf numFmtId="49" fontId="32" fillId="0" borderId="6" xfId="15" applyNumberFormat="true" applyFont="true" applyBorder="true" applyAlignment="true">
      <alignment horizontal="left" indent="2"/>
    </xf>
    <xf numFmtId="0" fontId="27" fillId="0" borderId="9" xfId="15" applyFont="true" applyFill="true" applyBorder="true" applyAlignment="true">
      <alignment vertical="center" wrapText="true"/>
    </xf>
    <xf numFmtId="0" fontId="0" fillId="0" borderId="0" xfId="15" applyFill="true" applyAlignment="true">
      <alignment horizontal="left" vertical="center"/>
    </xf>
    <xf numFmtId="0" fontId="0" fillId="0" borderId="0" xfId="15" applyFill="true">
      <alignment vertical="center"/>
    </xf>
    <xf numFmtId="178" fontId="0" fillId="0" borderId="0" xfId="15" applyNumberFormat="true" applyFill="true">
      <alignment vertical="center"/>
    </xf>
    <xf numFmtId="178" fontId="0" fillId="2" borderId="0" xfId="15" applyNumberFormat="true" applyFill="true">
      <alignment vertical="center"/>
    </xf>
    <xf numFmtId="190" fontId="0" fillId="0" borderId="0" xfId="15" applyNumberFormat="true" applyFill="true">
      <alignment vertical="center"/>
    </xf>
    <xf numFmtId="0" fontId="62" fillId="0" borderId="0" xfId="15" applyFont="true" applyFill="true" applyAlignment="true">
      <alignment horizontal="center" vertical="center"/>
    </xf>
    <xf numFmtId="184" fontId="62" fillId="0" borderId="0" xfId="15" applyNumberFormat="true" applyFont="true" applyFill="true" applyAlignment="true">
      <alignment horizontal="center" vertical="center"/>
    </xf>
    <xf numFmtId="0" fontId="63" fillId="0" borderId="0" xfId="15" applyFont="true" applyFill="true" applyAlignment="true">
      <alignment horizontal="center" vertical="center"/>
    </xf>
    <xf numFmtId="178" fontId="63" fillId="0" borderId="0" xfId="15" applyNumberFormat="true" applyFont="true" applyFill="true" applyAlignment="true">
      <alignment horizontal="center" vertical="center"/>
    </xf>
    <xf numFmtId="178" fontId="29" fillId="2" borderId="3" xfId="144" applyNumberFormat="true" applyFont="true" applyFill="true" applyBorder="true" applyAlignment="true" applyProtection="true">
      <alignment horizontal="center" vertical="center" wrapText="true"/>
      <protection locked="false"/>
    </xf>
    <xf numFmtId="178" fontId="39" fillId="2" borderId="3" xfId="25" applyNumberFormat="true" applyFont="true" applyFill="true" applyBorder="true">
      <alignment vertical="center"/>
    </xf>
    <xf numFmtId="0" fontId="29" fillId="2" borderId="3" xfId="49" applyFont="true" applyFill="true" applyBorder="true" applyAlignment="true" applyProtection="true">
      <alignment horizontal="left" vertical="center" wrapText="true"/>
      <protection locked="false"/>
    </xf>
    <xf numFmtId="178" fontId="35" fillId="2" borderId="3" xfId="25" applyNumberFormat="true" applyFont="true" applyFill="true" applyBorder="true" applyAlignment="true">
      <alignment horizontal="right" vertical="center"/>
    </xf>
    <xf numFmtId="0" fontId="35" fillId="2" borderId="3" xfId="25" applyFont="true" applyFill="true" applyBorder="true" applyAlignment="true">
      <alignment vertical="center"/>
    </xf>
    <xf numFmtId="178" fontId="27" fillId="2" borderId="3" xfId="25" applyNumberFormat="true" applyFont="true" applyFill="true" applyBorder="true" applyAlignment="true">
      <alignment vertical="center"/>
    </xf>
    <xf numFmtId="178" fontId="35" fillId="2" borderId="3" xfId="75" applyNumberFormat="true" applyFont="true" applyFill="true" applyBorder="true">
      <alignment vertical="center"/>
    </xf>
    <xf numFmtId="178" fontId="32" fillId="2" borderId="3" xfId="25" applyNumberFormat="true" applyFont="true" applyFill="true" applyBorder="true" applyAlignment="true">
      <alignment horizontal="right" vertical="center"/>
    </xf>
    <xf numFmtId="0" fontId="27" fillId="2" borderId="9" xfId="15" applyFont="true" applyFill="true" applyBorder="true" applyAlignment="true">
      <alignment horizontal="left" vertical="center" wrapText="true"/>
    </xf>
    <xf numFmtId="184" fontId="27" fillId="2" borderId="9" xfId="15" applyNumberFormat="true" applyFont="true" applyFill="true" applyBorder="true" applyAlignment="true">
      <alignment horizontal="left" vertical="center" wrapText="true"/>
    </xf>
    <xf numFmtId="184" fontId="62" fillId="4" borderId="0" xfId="15" applyNumberFormat="true" applyFont="true" applyFill="true" applyAlignment="true">
      <alignment horizontal="center" vertical="center"/>
    </xf>
    <xf numFmtId="185" fontId="62" fillId="0" borderId="0" xfId="15" applyNumberFormat="true" applyFont="true" applyFill="true" applyAlignment="true">
      <alignment horizontal="center" vertical="center"/>
    </xf>
    <xf numFmtId="178" fontId="63" fillId="2" borderId="0" xfId="15" applyNumberFormat="true" applyFont="true" applyFill="true" applyAlignment="true">
      <alignment horizontal="center" vertical="center"/>
    </xf>
    <xf numFmtId="190" fontId="63" fillId="0" borderId="0" xfId="15" applyNumberFormat="true" applyFont="true" applyFill="true" applyAlignment="true">
      <alignment horizontal="center" vertical="center"/>
    </xf>
    <xf numFmtId="190" fontId="55" fillId="2" borderId="3" xfId="15" applyNumberFormat="true" applyFont="true" applyFill="true" applyBorder="true">
      <alignment vertical="center"/>
    </xf>
    <xf numFmtId="190" fontId="27" fillId="2" borderId="3" xfId="15" applyNumberFormat="true" applyFont="true" applyFill="true" applyBorder="true" applyAlignment="true">
      <alignment vertical="center"/>
    </xf>
    <xf numFmtId="184" fontId="27" fillId="4" borderId="9" xfId="15" applyNumberFormat="true" applyFont="true" applyFill="true" applyBorder="true" applyAlignment="true">
      <alignment horizontal="left" vertical="center" wrapText="true"/>
    </xf>
    <xf numFmtId="185" fontId="27" fillId="2" borderId="9" xfId="15" applyNumberFormat="true" applyFont="true" applyFill="true" applyBorder="true" applyAlignment="true">
      <alignment horizontal="left" vertical="center" wrapText="true"/>
    </xf>
    <xf numFmtId="0" fontId="35" fillId="2" borderId="3" xfId="25" applyFont="true" applyFill="true" applyBorder="true">
      <alignment vertical="center"/>
    </xf>
    <xf numFmtId="178" fontId="27" fillId="2" borderId="3" xfId="25" applyNumberFormat="true" applyFont="true" applyFill="true" applyBorder="true">
      <alignment vertical="center"/>
    </xf>
    <xf numFmtId="190" fontId="35" fillId="2" borderId="0" xfId="25" applyNumberFormat="true" applyFont="true" applyFill="true" applyBorder="true" applyAlignment="true">
      <alignment horizontal="right" vertical="center"/>
    </xf>
    <xf numFmtId="178" fontId="39" fillId="2" borderId="3" xfId="10" applyNumberFormat="true" applyFont="true" applyFill="true" applyBorder="true">
      <alignment vertical="center"/>
    </xf>
    <xf numFmtId="178" fontId="35" fillId="2" borderId="3" xfId="10" applyNumberFormat="true" applyFont="true" applyFill="true" applyBorder="true" applyAlignment="true">
      <alignment horizontal="right" vertical="center"/>
    </xf>
    <xf numFmtId="178" fontId="27" fillId="2" borderId="3" xfId="35" applyNumberFormat="true" applyFont="true" applyFill="true" applyBorder="true" applyAlignment="true">
      <alignment horizontal="right" vertical="center"/>
    </xf>
    <xf numFmtId="180" fontId="33" fillId="2" borderId="3" xfId="84" applyNumberFormat="true" applyFont="true" applyFill="true" applyBorder="true" applyAlignment="true" applyProtection="true">
      <alignment horizontal="right" vertical="center"/>
    </xf>
    <xf numFmtId="180" fontId="33" fillId="2" borderId="3" xfId="148" applyNumberFormat="true" applyFont="true" applyFill="true" applyBorder="true" applyAlignment="true" applyProtection="true">
      <alignment horizontal="right" vertical="center"/>
    </xf>
    <xf numFmtId="178" fontId="27" fillId="2" borderId="3" xfId="35" applyNumberFormat="true" applyFont="true" applyFill="true" applyBorder="true">
      <alignment vertical="center"/>
    </xf>
    <xf numFmtId="189" fontId="64" fillId="0" borderId="0" xfId="69" applyNumberFormat="true" applyFont="true" applyBorder="true" applyAlignment="true">
      <alignment vertical="center"/>
    </xf>
    <xf numFmtId="41" fontId="65" fillId="2" borderId="0" xfId="9" applyFont="true" applyFill="true" applyBorder="true" applyAlignment="true">
      <alignment vertical="center"/>
    </xf>
    <xf numFmtId="41" fontId="65" fillId="0" borderId="0" xfId="9" applyFont="true" applyFill="true" applyBorder="true" applyAlignment="true">
      <alignment vertical="center"/>
    </xf>
    <xf numFmtId="189" fontId="64" fillId="0" borderId="0" xfId="69" applyNumberFormat="true" applyFont="true" applyAlignment="true">
      <alignment vertical="center"/>
    </xf>
    <xf numFmtId="180" fontId="64" fillId="0" borderId="0" xfId="9" applyNumberFormat="true" applyFont="true" applyAlignment="true">
      <alignment vertical="center"/>
    </xf>
    <xf numFmtId="190" fontId="64" fillId="0" borderId="0" xfId="69" applyNumberFormat="true" applyFont="true" applyAlignment="true">
      <alignment vertical="center"/>
    </xf>
    <xf numFmtId="0" fontId="10" fillId="0" borderId="0" xfId="15" applyFont="true" applyFill="true" applyAlignment="true">
      <alignment vertical="center"/>
    </xf>
    <xf numFmtId="180" fontId="10" fillId="0" borderId="0" xfId="15" applyNumberFormat="true" applyFont="true" applyFill="true" applyAlignment="true">
      <alignment vertical="center"/>
    </xf>
    <xf numFmtId="190" fontId="10" fillId="0" borderId="0" xfId="15" applyNumberFormat="true" applyFont="true" applyFill="true" applyAlignment="true">
      <alignment vertical="center"/>
    </xf>
    <xf numFmtId="189" fontId="66" fillId="3" borderId="0" xfId="69" applyNumberFormat="true" applyFont="true" applyFill="true" applyAlignment="true" applyProtection="true">
      <alignment horizontal="center" vertical="center"/>
    </xf>
    <xf numFmtId="189" fontId="67" fillId="0" borderId="0" xfId="69" applyNumberFormat="true" applyFont="true" applyAlignment="true">
      <alignment vertical="center"/>
    </xf>
    <xf numFmtId="180" fontId="67" fillId="0" borderId="0" xfId="9" applyNumberFormat="true" applyFont="true" applyFill="true" applyBorder="true" applyAlignment="true" applyProtection="true">
      <alignment horizontal="center" vertical="center"/>
    </xf>
    <xf numFmtId="190" fontId="33" fillId="3" borderId="0" xfId="69" applyNumberFormat="true" applyFont="true" applyFill="true" applyBorder="true" applyAlignment="true" applyProtection="true">
      <alignment horizontal="right" vertical="center"/>
    </xf>
    <xf numFmtId="189" fontId="68" fillId="3" borderId="3" xfId="5" applyNumberFormat="true" applyFont="true" applyFill="true" applyBorder="true" applyAlignment="true" applyProtection="true">
      <alignment horizontal="center" vertical="center"/>
    </xf>
    <xf numFmtId="180" fontId="68" fillId="3" borderId="3" xfId="9" applyNumberFormat="true" applyFont="true" applyFill="true" applyBorder="true" applyAlignment="true" applyProtection="true">
      <alignment horizontal="center" vertical="center"/>
    </xf>
    <xf numFmtId="190" fontId="68" fillId="2" borderId="3" xfId="69" applyNumberFormat="true" applyFont="true" applyFill="true" applyBorder="true" applyAlignment="true">
      <alignment horizontal="center" vertical="center" wrapText="true"/>
    </xf>
    <xf numFmtId="189" fontId="29" fillId="3" borderId="3" xfId="5" applyNumberFormat="true" applyFont="true" applyFill="true" applyBorder="true" applyAlignment="true" applyProtection="true">
      <alignment horizontal="left" vertical="center" wrapText="true"/>
    </xf>
    <xf numFmtId="180" fontId="30" fillId="2" borderId="3" xfId="148" applyNumberFormat="true" applyFont="true" applyFill="true" applyBorder="true" applyAlignment="true" applyProtection="true">
      <alignment horizontal="right" vertical="center"/>
    </xf>
    <xf numFmtId="180" fontId="30" fillId="2" borderId="3" xfId="84" applyNumberFormat="true" applyFont="true" applyFill="true" applyBorder="true" applyAlignment="true" applyProtection="true">
      <alignment horizontal="right" vertical="center"/>
    </xf>
    <xf numFmtId="190" fontId="30" fillId="2" borderId="3" xfId="84" applyNumberFormat="true" applyFont="true" applyFill="true" applyBorder="true" applyAlignment="true" applyProtection="true">
      <alignment horizontal="right" vertical="center"/>
    </xf>
    <xf numFmtId="189" fontId="33" fillId="0" borderId="3" xfId="5" applyNumberFormat="true" applyFont="true" applyFill="true" applyBorder="true" applyAlignment="true" applyProtection="true">
      <alignment horizontal="left" vertical="center" wrapText="true" indent="2"/>
    </xf>
    <xf numFmtId="189" fontId="29" fillId="0" borderId="3" xfId="5" applyNumberFormat="true" applyFont="true" applyFill="true" applyBorder="true" applyAlignment="true" applyProtection="true">
      <alignment horizontal="left" vertical="center" wrapText="true"/>
    </xf>
    <xf numFmtId="190" fontId="30" fillId="2" borderId="3" xfId="69" applyNumberFormat="true" applyFont="true" applyFill="true" applyBorder="true" applyAlignment="true" applyProtection="true">
      <alignment horizontal="right" vertical="center"/>
    </xf>
    <xf numFmtId="190" fontId="64" fillId="0" borderId="0" xfId="9" applyNumberFormat="true" applyFont="true" applyAlignment="true">
      <alignment vertical="center"/>
    </xf>
    <xf numFmtId="0" fontId="44" fillId="0" borderId="0" xfId="0" applyFont="true" applyFill="true" applyBorder="true" applyAlignment="true">
      <alignment vertical="center"/>
    </xf>
    <xf numFmtId="43" fontId="65" fillId="0" borderId="0" xfId="9" applyNumberFormat="true" applyFont="true" applyFill="true" applyBorder="true" applyAlignment="true">
      <alignment vertical="center"/>
    </xf>
    <xf numFmtId="183" fontId="64" fillId="2" borderId="0" xfId="9" applyNumberFormat="true" applyFont="true" applyFill="true" applyAlignment="true">
      <alignment vertical="center"/>
    </xf>
    <xf numFmtId="190" fontId="64" fillId="2" borderId="0" xfId="69" applyNumberFormat="true" applyFont="true" applyFill="true" applyAlignment="true">
      <alignment vertical="center"/>
    </xf>
    <xf numFmtId="0" fontId="10" fillId="0" borderId="0" xfId="15" applyFont="true" applyFill="true" applyBorder="true" applyAlignment="true">
      <alignment vertical="center"/>
    </xf>
    <xf numFmtId="183" fontId="10" fillId="0" borderId="0" xfId="15" applyNumberFormat="true" applyFont="true" applyFill="true" applyBorder="true" applyAlignment="true">
      <alignment vertical="center"/>
    </xf>
    <xf numFmtId="190" fontId="10" fillId="0" borderId="0" xfId="15" applyNumberFormat="true" applyFont="true" applyFill="true" applyBorder="true" applyAlignment="true">
      <alignment vertical="center"/>
    </xf>
    <xf numFmtId="189" fontId="66" fillId="3" borderId="0" xfId="69" applyNumberFormat="true" applyFont="true" applyFill="true" applyBorder="true" applyAlignment="true" applyProtection="true">
      <alignment horizontal="center" vertical="center"/>
    </xf>
    <xf numFmtId="183" fontId="64" fillId="2" borderId="0" xfId="9" applyNumberFormat="true" applyFont="true" applyFill="true" applyBorder="true" applyAlignment="true" applyProtection="true">
      <alignment horizontal="center" vertical="center"/>
    </xf>
    <xf numFmtId="190" fontId="34" fillId="2" borderId="0" xfId="69" applyNumberFormat="true" applyFont="true" applyFill="true" applyBorder="true" applyAlignment="true" applyProtection="true">
      <alignment horizontal="right" vertical="center"/>
    </xf>
    <xf numFmtId="183" fontId="68" fillId="2" borderId="3" xfId="9" applyNumberFormat="true" applyFont="true" applyFill="true" applyBorder="true" applyAlignment="true" applyProtection="true">
      <alignment horizontal="center" vertical="center"/>
    </xf>
    <xf numFmtId="183" fontId="30" fillId="2" borderId="3" xfId="129" applyNumberFormat="true" applyFont="true" applyFill="true" applyBorder="true" applyAlignment="true" applyProtection="true">
      <alignment horizontal="right" vertical="center"/>
    </xf>
    <xf numFmtId="183" fontId="30" fillId="2" borderId="3" xfId="84" applyNumberFormat="true" applyFont="true" applyFill="true" applyBorder="true" applyAlignment="true" applyProtection="true">
      <alignment horizontal="right" vertical="center"/>
    </xf>
    <xf numFmtId="189" fontId="33" fillId="0" borderId="3" xfId="5" applyNumberFormat="true" applyFont="true" applyFill="true" applyBorder="true" applyAlignment="true" applyProtection="true">
      <alignment horizontal="left" vertical="center" wrapText="true" indent="1"/>
    </xf>
    <xf numFmtId="183" fontId="33" fillId="2" borderId="3" xfId="129" applyNumberFormat="true" applyFont="true" applyFill="true" applyBorder="true" applyAlignment="true" applyProtection="true">
      <alignment horizontal="right" vertical="center"/>
    </xf>
    <xf numFmtId="189" fontId="33" fillId="0" borderId="3" xfId="5" applyNumberFormat="true" applyFont="true" applyFill="true" applyBorder="true" applyAlignment="true" applyProtection="true">
      <alignment horizontal="left" vertical="center" wrapText="true"/>
    </xf>
    <xf numFmtId="189" fontId="33" fillId="0" borderId="0" xfId="69" applyNumberFormat="true" applyFont="true" applyBorder="true" applyAlignment="true">
      <alignment horizontal="left" vertical="center" wrapText="true"/>
    </xf>
    <xf numFmtId="189" fontId="33" fillId="0" borderId="0" xfId="69" applyNumberFormat="true" applyFont="true" applyBorder="true" applyAlignment="true">
      <alignment horizontal="left" vertical="center"/>
    </xf>
    <xf numFmtId="0" fontId="69" fillId="0" borderId="0" xfId="15" applyFont="true" applyFill="true" applyAlignment="true">
      <alignment vertical="center"/>
    </xf>
    <xf numFmtId="190" fontId="64" fillId="0" borderId="0" xfId="69" applyNumberFormat="true" applyFont="true" applyBorder="true" applyAlignment="true">
      <alignment vertical="center"/>
    </xf>
    <xf numFmtId="179" fontId="64" fillId="0" borderId="0" xfId="69" applyNumberFormat="true" applyFont="true" applyBorder="true" applyAlignment="true">
      <alignment vertical="center"/>
    </xf>
    <xf numFmtId="189" fontId="66" fillId="3" borderId="0" xfId="69" applyNumberFormat="true" applyFont="true" applyFill="true" applyBorder="true" applyAlignment="true" applyProtection="true" quotePrefix="true">
      <alignment horizontal="center" vertical="center"/>
    </xf>
    <xf numFmtId="189" fontId="66" fillId="3" borderId="0" xfId="69" applyNumberFormat="true" applyFont="true" applyFill="true" applyAlignment="true" applyProtection="true" quotePrefix="true">
      <alignment horizontal="center" vertical="center"/>
    </xf>
  </cellXfs>
  <cellStyles count="161">
    <cellStyle name="常规" xfId="0" builtinId="0"/>
    <cellStyle name="常规 3 2 2" xfId="1"/>
    <cellStyle name="常规 3 2" xfId="2"/>
    <cellStyle name="常规 2_副本Xl0000005" xfId="3"/>
    <cellStyle name="常规 2 6_副本Xl0000005" xfId="4"/>
    <cellStyle name="常规 4" xfId="5"/>
    <cellStyle name="常规 2 5" xfId="6"/>
    <cellStyle name="常规 2 7" xfId="7"/>
    <cellStyle name="常规 4 2 2 2" xfId="8"/>
    <cellStyle name="千位分隔[0] 2" xfId="9"/>
    <cellStyle name="常规 2 3 2 2" xfId="10"/>
    <cellStyle name="常规 3 3" xfId="11"/>
    <cellStyle name="常规 2 2_副本Xl0000005" xfId="12"/>
    <cellStyle name="千位分隔 2 2" xfId="13"/>
    <cellStyle name="常规 2 2 3 2" xfId="14"/>
    <cellStyle name="常规 2" xfId="15"/>
    <cellStyle name="常规 17" xfId="16"/>
    <cellStyle name="常规 16" xfId="17"/>
    <cellStyle name="常规 15" xfId="18"/>
    <cellStyle name="常规 14" xfId="19"/>
    <cellStyle name="常规 13" xfId="20"/>
    <cellStyle name="常规 12" xfId="21"/>
    <cellStyle name="常规 2 3_副本Xl0000005" xfId="22"/>
    <cellStyle name="常规 11" xfId="23"/>
    <cellStyle name="标题 4 2" xfId="24"/>
    <cellStyle name="常规 2 3 2" xfId="25"/>
    <cellStyle name="百分比 2" xfId="26"/>
    <cellStyle name="好_副本Xl0000005" xfId="27"/>
    <cellStyle name="计算 2" xfId="28"/>
    <cellStyle name="差_副本Xl0000005" xfId="29"/>
    <cellStyle name="常规 2 8" xfId="30"/>
    <cellStyle name="千位分隔[0] 3" xfId="31"/>
    <cellStyle name="常规 10_副本Xl0000005" xfId="32"/>
    <cellStyle name="常规 2 6 2" xfId="33"/>
    <cellStyle name="常规 46 2" xfId="34"/>
    <cellStyle name="常规 2 10" xfId="35"/>
    <cellStyle name="标题 5" xfId="36"/>
    <cellStyle name="常规 2 4" xfId="37"/>
    <cellStyle name="标题 1 2" xfId="38"/>
    <cellStyle name="常规 3" xfId="39"/>
    <cellStyle name="常规 10" xfId="40"/>
    <cellStyle name="常规 2 9" xfId="41"/>
    <cellStyle name="千位分隔[0] 4" xfId="42"/>
    <cellStyle name="常规 10 2" xfId="43"/>
    <cellStyle name="20% - 强调文字颜色 4" xfId="44" builtinId="42"/>
    <cellStyle name="常规 2 2 3" xfId="45"/>
    <cellStyle name="强调文字颜色 4" xfId="46" builtinId="41"/>
    <cellStyle name="40% - 强调文字颜色 3" xfId="47" builtinId="39"/>
    <cellStyle name="输入" xfId="48" builtinId="20"/>
    <cellStyle name="常规 9" xfId="49"/>
    <cellStyle name="20% - 强调文字颜色 3" xfId="50" builtinId="38"/>
    <cellStyle name="标题 3 2" xfId="51"/>
    <cellStyle name="常规 2 2 2" xfId="52"/>
    <cellStyle name="强调文字颜色 3" xfId="53" builtinId="37"/>
    <cellStyle name="货币" xfId="54" builtinId="4"/>
    <cellStyle name="60% - 强调文字颜色 2" xfId="55" builtinId="36"/>
    <cellStyle name="60% - 强调文字颜色 1" xfId="56" builtinId="32"/>
    <cellStyle name="千位分隔 2 3 2 2 2 2" xfId="57"/>
    <cellStyle name="60% - 强调文字颜色 4" xfId="58" builtinId="44"/>
    <cellStyle name="千位分隔 3" xfId="59"/>
    <cellStyle name="强调文字颜色 1" xfId="60" builtinId="29"/>
    <cellStyle name="百分比" xfId="61" builtinId="5"/>
    <cellStyle name="计算" xfId="62" builtinId="22"/>
    <cellStyle name="常规 3 5" xfId="63"/>
    <cellStyle name="适中" xfId="64" builtinId="28"/>
    <cellStyle name="好" xfId="65" builtinId="26"/>
    <cellStyle name="60% - 强调文字颜色 3" xfId="66" builtinId="40"/>
    <cellStyle name="注释" xfId="67" builtinId="10"/>
    <cellStyle name="40% - 强调文字颜色 2" xfId="68" builtinId="35"/>
    <cellStyle name="常规 2 6" xfId="69"/>
    <cellStyle name="常规 2 4 2" xfId="70"/>
    <cellStyle name="常规 46" xfId="71"/>
    <cellStyle name="货币[0]" xfId="72" builtinId="7"/>
    <cellStyle name="解释性文本 2" xfId="73"/>
    <cellStyle name="20% - 强调文字颜色 2" xfId="74" builtinId="34"/>
    <cellStyle name="常规 2 3" xfId="75"/>
    <cellStyle name="标题 4" xfId="76" builtinId="19"/>
    <cellStyle name="链接单元格" xfId="77" builtinId="24"/>
    <cellStyle name="40% - 强调文字颜色 4" xfId="78" builtinId="43"/>
    <cellStyle name="常规 2 3 3" xfId="79"/>
    <cellStyle name="千位分隔[0] 6 2" xfId="80"/>
    <cellStyle name="已访问的超链接" xfId="81" builtinId="9"/>
    <cellStyle name="标题" xfId="82" builtinId="15"/>
    <cellStyle name="常规 8" xfId="83"/>
    <cellStyle name="千位分隔" xfId="84" builtinId="3"/>
    <cellStyle name="警告文本" xfId="85" builtinId="11"/>
    <cellStyle name="强调文字颜色 6" xfId="86" builtinId="49"/>
    <cellStyle name="千位分隔 2 3 2 2 2" xfId="87"/>
    <cellStyle name="汇总 2" xfId="88"/>
    <cellStyle name="40% - 强调文字颜色 1" xfId="89" builtinId="31"/>
    <cellStyle name="常规 7" xfId="90"/>
    <cellStyle name="20% - 强调文字颜色 1" xfId="91" builtinId="30"/>
    <cellStyle name="检查单元格 2" xfId="92"/>
    <cellStyle name="汇总" xfId="93" builtinId="25"/>
    <cellStyle name="标题 2 2" xfId="94"/>
    <cellStyle name="适中 2" xfId="95"/>
    <cellStyle name="常规 2 2" xfId="96"/>
    <cellStyle name="标题 3" xfId="97" builtinId="18"/>
    <cellStyle name="常规 2 2 4" xfId="98"/>
    <cellStyle name="强调文字颜色 5" xfId="99" builtinId="45"/>
    <cellStyle name="差 2" xfId="100"/>
    <cellStyle name="千位分隔 2 3 2 2 2 3" xfId="101"/>
    <cellStyle name="超链接" xfId="102" builtinId="8"/>
    <cellStyle name="40% - 强调文字颜色 6" xfId="103" builtinId="51"/>
    <cellStyle name="常规 3 4 2" xfId="104"/>
    <cellStyle name="常规 4 2 2" xfId="105"/>
    <cellStyle name="千位分隔[0] 7" xfId="106"/>
    <cellStyle name="千位分隔[0]" xfId="107" builtinId="6"/>
    <cellStyle name="40% - 强调文字颜色 5" xfId="108" builtinId="47"/>
    <cellStyle name="常规 3 2_副本Xl0000005" xfId="109"/>
    <cellStyle name="常规 2 9 2" xfId="110"/>
    <cellStyle name="解释性文本" xfId="111" builtinId="53"/>
    <cellStyle name="20% - 强调文字颜色 5" xfId="112" builtinId="46"/>
    <cellStyle name="标题 1" xfId="113" builtinId="16"/>
    <cellStyle name="60% - 强调文字颜色 5" xfId="114" builtinId="48"/>
    <cellStyle name="差" xfId="115" builtinId="27"/>
    <cellStyle name="常规 18" xfId="116"/>
    <cellStyle name="检查单元格" xfId="117" builtinId="23"/>
    <cellStyle name="千位分隔[0] 5" xfId="118"/>
    <cellStyle name="常规 2 8 2" xfId="119"/>
    <cellStyle name="千位分隔[0] 3 2" xfId="120"/>
    <cellStyle name="输出" xfId="121" builtinId="21"/>
    <cellStyle name="常规 4 3" xfId="122"/>
    <cellStyle name="标题 2" xfId="123" builtinId="17"/>
    <cellStyle name="20% - 强调文字颜色 6" xfId="124" builtinId="50"/>
    <cellStyle name="60% - 强调文字颜色 6" xfId="125" builtinId="52"/>
    <cellStyle name="注释 2" xfId="126"/>
    <cellStyle name="输入 2" xfId="127"/>
    <cellStyle name="强调文字颜色 2" xfId="128" builtinId="33"/>
    <cellStyle name="千位分隔 4" xfId="129"/>
    <cellStyle name="样式 1" xfId="130"/>
    <cellStyle name="输出 2" xfId="131"/>
    <cellStyle name="千位分隔[0] 3 4" xfId="132"/>
    <cellStyle name="常规 4 3 2" xfId="133"/>
    <cellStyle name="千位分隔[0] 6" xfId="134"/>
    <cellStyle name="千位分隔[0] 3 3" xfId="135"/>
    <cellStyle name="千位分隔[0] 3 2 3" xfId="136"/>
    <cellStyle name="千位分隔[0] 3 2 2" xfId="137"/>
    <cellStyle name="千位分隔 2 4 2" xfId="138"/>
    <cellStyle name="千位分隔 2 4" xfId="139"/>
    <cellStyle name="千位分隔 2 3" xfId="140"/>
    <cellStyle name="好 2" xfId="141"/>
    <cellStyle name="链接单元格 2" xfId="142"/>
    <cellStyle name="警告文本 2" xfId="143"/>
    <cellStyle name="常规_2007人代会数据 2" xfId="144"/>
    <cellStyle name="千位分隔 2" xfId="145"/>
    <cellStyle name="常规 8 2" xfId="146"/>
    <cellStyle name="常规 7 2" xfId="147"/>
    <cellStyle name="千位分隔 2 5" xfId="148"/>
    <cellStyle name="常规 6_副本Xl0000005" xfId="149"/>
    <cellStyle name="常规 6 2 2" xfId="150"/>
    <cellStyle name="常规 6 2" xfId="151"/>
    <cellStyle name="常规 6" xfId="152"/>
    <cellStyle name="常规 4 2 3" xfId="153"/>
    <cellStyle name="常规 5" xfId="154"/>
    <cellStyle name="常规 4_副本Xl0000005" xfId="155"/>
    <cellStyle name="常规 4 2_副本Xl0000005" xfId="156"/>
    <cellStyle name="常规 4 2" xfId="157"/>
    <cellStyle name="常规 3_副本Xl0000005" xfId="158"/>
    <cellStyle name="常规 3 5 2" xfId="159"/>
    <cellStyle name="常规 3 4" xfId="160"/>
  </cellStyles>
  <tableStyles count="0" defaultTableStyle="TableStyleMedium9" defaultPivotStyle="PivotStyleLight16"/>
  <colors>
    <mruColors>
      <color rgb="0000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5" Type="http://schemas.openxmlformats.org/officeDocument/2006/relationships/sharedStrings" Target="sharedStrings.xml"/><Relationship Id="rId44" Type="http://schemas.openxmlformats.org/officeDocument/2006/relationships/styles" Target="styles.xml"/><Relationship Id="rId43" Type="http://schemas.openxmlformats.org/officeDocument/2006/relationships/theme" Target="theme/theme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J26"/>
  <sheetViews>
    <sheetView showZeros="0" zoomScale="85" zoomScaleNormal="85" workbookViewId="0">
      <selection activeCell="F15" sqref="F15"/>
    </sheetView>
  </sheetViews>
  <sheetFormatPr defaultColWidth="9" defaultRowHeight="20.45" customHeight="true"/>
  <cols>
    <col min="1" max="1" width="44.25" style="568" customWidth="true"/>
    <col min="2" max="2" width="11.625" style="568" hidden="true" customWidth="true"/>
    <col min="3" max="3" width="23.375" style="591" customWidth="true"/>
    <col min="4" max="4" width="23.375" style="592" customWidth="true"/>
    <col min="5" max="5" width="9" style="565"/>
    <col min="6" max="6" width="29.75" style="568" customWidth="true"/>
    <col min="7" max="16384" width="9" style="568"/>
  </cols>
  <sheetData>
    <row r="1" s="530" customFormat="true" ht="27.75" customHeight="true" spans="1:6">
      <c r="A1" s="593" t="s">
        <v>0</v>
      </c>
      <c r="B1" s="593"/>
      <c r="C1" s="594"/>
      <c r="D1" s="595"/>
      <c r="E1" s="607"/>
      <c r="F1" s="607"/>
    </row>
    <row r="2" s="565" customFormat="true" ht="24.75" spans="1:4">
      <c r="A2" s="610" t="s">
        <v>1</v>
      </c>
      <c r="B2" s="596"/>
      <c r="C2" s="596"/>
      <c r="D2" s="596"/>
    </row>
    <row r="3" s="565" customFormat="true" ht="23.25" customHeight="true" spans="3:4">
      <c r="C3" s="597"/>
      <c r="D3" s="598" t="s">
        <v>2</v>
      </c>
    </row>
    <row r="4" s="565" customFormat="true" ht="23.25" customHeight="true" spans="1:4">
      <c r="A4" s="578" t="s">
        <v>3</v>
      </c>
      <c r="B4" s="578"/>
      <c r="C4" s="599" t="s">
        <v>4</v>
      </c>
      <c r="D4" s="580" t="s">
        <v>5</v>
      </c>
    </row>
    <row r="5" s="565" customFormat="true" ht="23.25" customHeight="true" spans="1:9">
      <c r="A5" s="581" t="s">
        <v>6</v>
      </c>
      <c r="B5" s="600">
        <v>229.16</v>
      </c>
      <c r="C5" s="601">
        <f>C6+C22</f>
        <v>294.25</v>
      </c>
      <c r="D5" s="584">
        <f>(C5-B5)/B5*100</f>
        <v>28.4037353813929</v>
      </c>
      <c r="I5" s="608"/>
    </row>
    <row r="6" s="565" customFormat="true" ht="23.25" customHeight="true" spans="1:9">
      <c r="A6" s="586" t="s">
        <v>7</v>
      </c>
      <c r="B6" s="600">
        <v>204.91</v>
      </c>
      <c r="C6" s="601">
        <f>SUM(C7:C21)</f>
        <v>243.66</v>
      </c>
      <c r="D6" s="584">
        <f t="shared" ref="D6:D22" si="0">(C6-B6)/B6*100</f>
        <v>18.910741301059</v>
      </c>
      <c r="I6" s="608"/>
    </row>
    <row r="7" s="565" customFormat="true" ht="23.25" customHeight="true" spans="1:10">
      <c r="A7" s="602" t="s">
        <v>8</v>
      </c>
      <c r="B7" s="603">
        <v>85.18</v>
      </c>
      <c r="C7" s="311">
        <v>172.97</v>
      </c>
      <c r="D7" s="584">
        <f t="shared" si="0"/>
        <v>103.064099553886</v>
      </c>
      <c r="I7" s="608"/>
      <c r="J7" s="609"/>
    </row>
    <row r="8" s="565" customFormat="true" ht="23.25" customHeight="true" spans="1:9">
      <c r="A8" s="602" t="s">
        <v>9</v>
      </c>
      <c r="B8" s="603">
        <v>15.76</v>
      </c>
      <c r="C8" s="311">
        <v>16.68</v>
      </c>
      <c r="D8" s="584">
        <f t="shared" si="0"/>
        <v>5.83756345177665</v>
      </c>
      <c r="I8" s="608"/>
    </row>
    <row r="9" s="565" customFormat="true" ht="23.25" customHeight="true" spans="1:9">
      <c r="A9" s="602" t="s">
        <v>10</v>
      </c>
      <c r="B9" s="603">
        <v>4.96</v>
      </c>
      <c r="C9" s="311">
        <v>7.91</v>
      </c>
      <c r="D9" s="584">
        <f t="shared" si="0"/>
        <v>59.4758064516129</v>
      </c>
      <c r="I9" s="608"/>
    </row>
    <row r="10" s="565" customFormat="true" ht="23.25" customHeight="true" spans="1:9">
      <c r="A10" s="602" t="s">
        <v>11</v>
      </c>
      <c r="B10" s="603">
        <v>55</v>
      </c>
      <c r="C10" s="311">
        <v>0</v>
      </c>
      <c r="D10" s="584">
        <f t="shared" si="0"/>
        <v>-100</v>
      </c>
      <c r="I10" s="608"/>
    </row>
    <row r="11" s="565" customFormat="true" ht="23.25" customHeight="true" spans="1:9">
      <c r="A11" s="602" t="s">
        <v>12</v>
      </c>
      <c r="B11" s="603">
        <v>17.89</v>
      </c>
      <c r="C11" s="311">
        <v>36.5</v>
      </c>
      <c r="D11" s="584">
        <f t="shared" si="0"/>
        <v>104.024594745668</v>
      </c>
      <c r="I11" s="608"/>
    </row>
    <row r="12" s="565" customFormat="true" ht="23.25" customHeight="true" spans="1:9">
      <c r="A12" s="602" t="s">
        <v>13</v>
      </c>
      <c r="B12" s="603">
        <v>0.26</v>
      </c>
      <c r="C12" s="311">
        <v>0.63</v>
      </c>
      <c r="D12" s="584">
        <f t="shared" si="0"/>
        <v>142.307692307692</v>
      </c>
      <c r="I12" s="608"/>
    </row>
    <row r="13" s="565" customFormat="true" ht="23.25" customHeight="true" spans="1:9">
      <c r="A13" s="602" t="s">
        <v>14</v>
      </c>
      <c r="B13" s="603">
        <v>5.66</v>
      </c>
      <c r="C13" s="311">
        <v>1.12</v>
      </c>
      <c r="D13" s="584">
        <f t="shared" si="0"/>
        <v>-80.2120141342756</v>
      </c>
      <c r="I13" s="608"/>
    </row>
    <row r="14" s="565" customFormat="true" ht="23.25" customHeight="true" spans="1:9">
      <c r="A14" s="602" t="s">
        <v>15</v>
      </c>
      <c r="B14" s="603">
        <v>1.35</v>
      </c>
      <c r="C14" s="311">
        <v>7.1</v>
      </c>
      <c r="D14" s="584">
        <f t="shared" si="0"/>
        <v>425.925925925926</v>
      </c>
      <c r="I14" s="608"/>
    </row>
    <row r="15" s="565" customFormat="true" ht="23.25" customHeight="true" spans="1:9">
      <c r="A15" s="602" t="s">
        <v>16</v>
      </c>
      <c r="B15" s="603">
        <v>2.28</v>
      </c>
      <c r="C15" s="311">
        <v>1.49</v>
      </c>
      <c r="D15" s="584">
        <f t="shared" si="0"/>
        <v>-34.6491228070175</v>
      </c>
      <c r="I15" s="608"/>
    </row>
    <row r="16" s="565" customFormat="true" ht="23.25" customHeight="true" spans="1:9">
      <c r="A16" s="602" t="s">
        <v>17</v>
      </c>
      <c r="B16" s="603"/>
      <c r="C16" s="311"/>
      <c r="D16" s="584"/>
      <c r="I16" s="608"/>
    </row>
    <row r="17" s="565" customFormat="true" ht="23.25" customHeight="true" spans="1:9">
      <c r="A17" s="602" t="s">
        <v>18</v>
      </c>
      <c r="B17" s="603">
        <v>0</v>
      </c>
      <c r="C17" s="311">
        <v>0</v>
      </c>
      <c r="D17" s="584"/>
      <c r="I17" s="608"/>
    </row>
    <row r="18" s="565" customFormat="true" ht="23.25" customHeight="true" spans="1:9">
      <c r="A18" s="602" t="s">
        <v>19</v>
      </c>
      <c r="B18" s="603">
        <v>16.14</v>
      </c>
      <c r="C18" s="311">
        <v>-1.88</v>
      </c>
      <c r="D18" s="584">
        <f t="shared" si="0"/>
        <v>-111.648079306072</v>
      </c>
      <c r="I18" s="608"/>
    </row>
    <row r="19" s="565" customFormat="true" ht="23.25" customHeight="true" spans="1:9">
      <c r="A19" s="602" t="s">
        <v>20</v>
      </c>
      <c r="B19" s="603"/>
      <c r="C19" s="311"/>
      <c r="D19" s="584"/>
      <c r="I19" s="608"/>
    </row>
    <row r="20" s="565" customFormat="true" ht="23.25" customHeight="true" spans="1:9">
      <c r="A20" s="602" t="s">
        <v>21</v>
      </c>
      <c r="B20" s="603">
        <v>0.43</v>
      </c>
      <c r="C20" s="311">
        <v>1.14</v>
      </c>
      <c r="D20" s="584">
        <f t="shared" si="0"/>
        <v>165.116279069767</v>
      </c>
      <c r="I20" s="608"/>
    </row>
    <row r="21" s="565" customFormat="true" ht="23.25" customHeight="true" spans="1:9">
      <c r="A21" s="602" t="s">
        <v>22</v>
      </c>
      <c r="B21" s="603">
        <v>0</v>
      </c>
      <c r="C21" s="311">
        <v>0</v>
      </c>
      <c r="D21" s="584"/>
      <c r="I21" s="608"/>
    </row>
    <row r="22" s="565" customFormat="true" ht="23.25" customHeight="true" spans="1:9">
      <c r="A22" s="586" t="s">
        <v>23</v>
      </c>
      <c r="B22" s="600">
        <v>24.25</v>
      </c>
      <c r="C22" s="601">
        <v>50.59</v>
      </c>
      <c r="D22" s="584">
        <f t="shared" si="0"/>
        <v>108.618556701031</v>
      </c>
      <c r="I22" s="608"/>
    </row>
    <row r="23" s="565" customFormat="true" ht="23.25" customHeight="true" spans="1:9">
      <c r="A23" s="581" t="s">
        <v>24</v>
      </c>
      <c r="B23" s="600">
        <v>0</v>
      </c>
      <c r="C23" s="601">
        <v>0</v>
      </c>
      <c r="D23" s="584"/>
      <c r="F23" s="568"/>
      <c r="G23" s="568"/>
      <c r="H23" s="568"/>
      <c r="I23" s="608"/>
    </row>
    <row r="24" s="565" customFormat="true" ht="23.25" customHeight="true" spans="1:9">
      <c r="A24" s="604" t="s">
        <v>25</v>
      </c>
      <c r="B24" s="604"/>
      <c r="C24" s="311">
        <v>0</v>
      </c>
      <c r="D24" s="584"/>
      <c r="F24" s="568"/>
      <c r="G24" s="568"/>
      <c r="H24" s="568"/>
      <c r="I24" s="608"/>
    </row>
    <row r="25" s="565" customFormat="true" customHeight="true" spans="1:9">
      <c r="A25" s="586" t="s">
        <v>26</v>
      </c>
      <c r="B25" s="586"/>
      <c r="C25" s="601">
        <v>0</v>
      </c>
      <c r="D25" s="584"/>
      <c r="F25" s="568"/>
      <c r="G25" s="568"/>
      <c r="H25" s="568"/>
      <c r="I25" s="608"/>
    </row>
    <row r="26" ht="20.25" customHeight="true" spans="1:4">
      <c r="A26" s="605" t="s">
        <v>27</v>
      </c>
      <c r="B26" s="605"/>
      <c r="C26" s="606"/>
      <c r="D26" s="606"/>
    </row>
  </sheetData>
  <mergeCells count="2">
    <mergeCell ref="A2:D2"/>
    <mergeCell ref="A26:D26"/>
  </mergeCells>
  <printOptions horizontalCentered="true"/>
  <pageMargins left="0.236111111111111" right="0.236111111111111" top="1.10208333333333" bottom="0.314583333333333" header="0.314583333333333" footer="0.314583333333333"/>
  <pageSetup paperSize="9" orientation="portrait" blackAndWhite="true" errors="blank"/>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17" workbookViewId="0">
      <selection activeCell="A2" sqref="A2:D35"/>
    </sheetView>
  </sheetViews>
  <sheetFormatPr defaultColWidth="9" defaultRowHeight="13.5" outlineLevelCol="3"/>
  <cols>
    <col min="1" max="4" width="22" customWidth="true"/>
    <col min="5" max="5" width="28.875" customWidth="true"/>
  </cols>
  <sheetData>
    <row r="1" ht="75.75" customHeight="true" spans="1:4">
      <c r="A1" s="356" t="s">
        <v>777</v>
      </c>
      <c r="B1" s="68"/>
      <c r="C1" s="68"/>
      <c r="D1" s="68"/>
    </row>
    <row r="2" customHeight="true" spans="1:4">
      <c r="A2" s="429" t="s">
        <v>778</v>
      </c>
      <c r="B2" s="430"/>
      <c r="C2" s="430"/>
      <c r="D2" s="430"/>
    </row>
    <row r="3" customHeight="true" spans="1:4">
      <c r="A3" s="430"/>
      <c r="B3" s="430"/>
      <c r="C3" s="430"/>
      <c r="D3" s="430"/>
    </row>
    <row r="4" customHeight="true" spans="1:4">
      <c r="A4" s="430"/>
      <c r="B4" s="430"/>
      <c r="C4" s="430"/>
      <c r="D4" s="430"/>
    </row>
    <row r="5" customHeight="true" spans="1:4">
      <c r="A5" s="430"/>
      <c r="B5" s="430"/>
      <c r="C5" s="430"/>
      <c r="D5" s="430"/>
    </row>
    <row r="6" customHeight="true" spans="1:4">
      <c r="A6" s="430"/>
      <c r="B6" s="430"/>
      <c r="C6" s="430"/>
      <c r="D6" s="430"/>
    </row>
    <row r="7" customHeight="true" spans="1:4">
      <c r="A7" s="430"/>
      <c r="B7" s="430"/>
      <c r="C7" s="430"/>
      <c r="D7" s="430"/>
    </row>
    <row r="8" customHeight="true" spans="1:4">
      <c r="A8" s="430"/>
      <c r="B8" s="430"/>
      <c r="C8" s="430"/>
      <c r="D8" s="430"/>
    </row>
    <row r="9" customHeight="true" spans="1:4">
      <c r="A9" s="430"/>
      <c r="B9" s="430"/>
      <c r="C9" s="430"/>
      <c r="D9" s="430"/>
    </row>
    <row r="10" customHeight="true" spans="1:4">
      <c r="A10" s="430"/>
      <c r="B10" s="430"/>
      <c r="C10" s="430"/>
      <c r="D10" s="430"/>
    </row>
    <row r="11" customHeight="true" spans="1:4">
      <c r="A11" s="430"/>
      <c r="B11" s="430"/>
      <c r="C11" s="430"/>
      <c r="D11" s="430"/>
    </row>
    <row r="12" customHeight="true" spans="1:4">
      <c r="A12" s="430"/>
      <c r="B12" s="430"/>
      <c r="C12" s="430"/>
      <c r="D12" s="430"/>
    </row>
    <row r="13" customHeight="true" spans="1:4">
      <c r="A13" s="430"/>
      <c r="B13" s="430"/>
      <c r="C13" s="430"/>
      <c r="D13" s="430"/>
    </row>
    <row r="14" customHeight="true" spans="1:4">
      <c r="A14" s="430"/>
      <c r="B14" s="430"/>
      <c r="C14" s="430"/>
      <c r="D14" s="430"/>
    </row>
    <row r="15" customHeight="true" spans="1:4">
      <c r="A15" s="430"/>
      <c r="B15" s="430"/>
      <c r="C15" s="430"/>
      <c r="D15" s="430"/>
    </row>
    <row r="16" customHeight="true" spans="1:4">
      <c r="A16" s="430"/>
      <c r="B16" s="430"/>
      <c r="C16" s="430"/>
      <c r="D16" s="430"/>
    </row>
    <row r="17" customHeight="true" spans="1:4">
      <c r="A17" s="430"/>
      <c r="B17" s="430"/>
      <c r="C17" s="430"/>
      <c r="D17" s="430"/>
    </row>
    <row r="18" customHeight="true" spans="1:4">
      <c r="A18" s="430"/>
      <c r="B18" s="430"/>
      <c r="C18" s="430"/>
      <c r="D18" s="430"/>
    </row>
    <row r="19" customHeight="true" spans="1:4">
      <c r="A19" s="430"/>
      <c r="B19" s="430"/>
      <c r="C19" s="430"/>
      <c r="D19" s="430"/>
    </row>
    <row r="20" customHeight="true" spans="1:4">
      <c r="A20" s="430"/>
      <c r="B20" s="430"/>
      <c r="C20" s="430"/>
      <c r="D20" s="430"/>
    </row>
    <row r="21" customHeight="true" spans="1:4">
      <c r="A21" s="430"/>
      <c r="B21" s="430"/>
      <c r="C21" s="430"/>
      <c r="D21" s="430"/>
    </row>
    <row r="22" customHeight="true" spans="1:4">
      <c r="A22" s="430"/>
      <c r="B22" s="430"/>
      <c r="C22" s="430"/>
      <c r="D22" s="430"/>
    </row>
    <row r="23" customHeight="true" spans="1:4">
      <c r="A23" s="430"/>
      <c r="B23" s="430"/>
      <c r="C23" s="430"/>
      <c r="D23" s="430"/>
    </row>
    <row r="24" customHeight="true" spans="1:4">
      <c r="A24" s="430"/>
      <c r="B24" s="430"/>
      <c r="C24" s="430"/>
      <c r="D24" s="430"/>
    </row>
    <row r="25" customHeight="true" spans="1:4">
      <c r="A25" s="430"/>
      <c r="B25" s="430"/>
      <c r="C25" s="430"/>
      <c r="D25" s="430"/>
    </row>
    <row r="26" customHeight="true" spans="1:4">
      <c r="A26" s="430"/>
      <c r="B26" s="430"/>
      <c r="C26" s="430"/>
      <c r="D26" s="430"/>
    </row>
    <row r="27" ht="89.25" customHeight="true" spans="1:4">
      <c r="A27" s="430"/>
      <c r="B27" s="430"/>
      <c r="C27" s="430"/>
      <c r="D27" s="430"/>
    </row>
    <row r="28" ht="14.25" hidden="true" customHeight="true" spans="1:4">
      <c r="A28" s="430"/>
      <c r="B28" s="430"/>
      <c r="C28" s="430"/>
      <c r="D28" s="430"/>
    </row>
    <row r="29" ht="14.25" hidden="true" customHeight="true" spans="1:4">
      <c r="A29" s="430"/>
      <c r="B29" s="430"/>
      <c r="C29" s="430"/>
      <c r="D29" s="430"/>
    </row>
    <row r="30" ht="14.25" hidden="true" customHeight="true" spans="1:4">
      <c r="A30" s="430"/>
      <c r="B30" s="430"/>
      <c r="C30" s="430"/>
      <c r="D30" s="430"/>
    </row>
    <row r="31" ht="14.25" hidden="true" customHeight="true" spans="1:4">
      <c r="A31" s="430"/>
      <c r="B31" s="430"/>
      <c r="C31" s="430"/>
      <c r="D31" s="430"/>
    </row>
    <row r="32" ht="14.25" hidden="true" customHeight="true" spans="1:4">
      <c r="A32" s="430"/>
      <c r="B32" s="430"/>
      <c r="C32" s="430"/>
      <c r="D32" s="430"/>
    </row>
    <row r="33" ht="14.25" hidden="true" customHeight="true" spans="1:4">
      <c r="A33" s="430"/>
      <c r="B33" s="430"/>
      <c r="C33" s="430"/>
      <c r="D33" s="430"/>
    </row>
    <row r="34" ht="14.25" hidden="true" customHeight="true" spans="1:4">
      <c r="A34" s="430"/>
      <c r="B34" s="430"/>
      <c r="C34" s="430"/>
      <c r="D34" s="430"/>
    </row>
    <row r="35" ht="18.75" customHeight="true" spans="1:4">
      <c r="A35" s="430"/>
      <c r="B35" s="430"/>
      <c r="C35" s="430"/>
      <c r="D35" s="430"/>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74"/>
  <sheetViews>
    <sheetView zoomScale="115" zoomScaleNormal="115" workbookViewId="0">
      <selection activeCell="B18" sqref="B18"/>
    </sheetView>
  </sheetViews>
  <sheetFormatPr defaultColWidth="9" defaultRowHeight="14.25" outlineLevelCol="2"/>
  <cols>
    <col min="1" max="1" width="38.875" style="413" customWidth="true"/>
    <col min="2" max="2" width="29.75" style="414" customWidth="true"/>
    <col min="3" max="3" width="11.625" style="415" customWidth="true"/>
    <col min="4" max="16384" width="9" style="415"/>
  </cols>
  <sheetData>
    <row r="1" ht="18" customHeight="true" spans="1:2">
      <c r="A1" s="416" t="s">
        <v>779</v>
      </c>
      <c r="B1" s="416"/>
    </row>
    <row r="2" ht="24" spans="1:2">
      <c r="A2" s="417" t="s">
        <v>780</v>
      </c>
      <c r="B2" s="417"/>
    </row>
    <row r="3" ht="20.25" customHeight="true" spans="1:2">
      <c r="A3" s="418"/>
      <c r="B3" s="419" t="s">
        <v>2</v>
      </c>
    </row>
    <row r="4" ht="20.1" customHeight="true" spans="1:2">
      <c r="A4" s="420" t="s">
        <v>148</v>
      </c>
      <c r="B4" s="421" t="s">
        <v>4</v>
      </c>
    </row>
    <row r="5" ht="20.1" customHeight="true" spans="1:2">
      <c r="A5" s="422" t="s">
        <v>71</v>
      </c>
      <c r="B5" s="285">
        <f>B12+B55</f>
        <v>333.93</v>
      </c>
    </row>
    <row r="6" s="412" customFormat="true" ht="17.45" customHeight="true" spans="1:2">
      <c r="A6" s="423" t="s">
        <v>781</v>
      </c>
      <c r="B6" s="285"/>
    </row>
    <row r="7" ht="17.45" hidden="true" customHeight="true" spans="1:2">
      <c r="A7" s="424" t="s">
        <v>782</v>
      </c>
      <c r="B7" s="425"/>
    </row>
    <row r="8" ht="17.45" hidden="true" customHeight="true" spans="1:2">
      <c r="A8" s="424" t="s">
        <v>783</v>
      </c>
      <c r="B8" s="425"/>
    </row>
    <row r="9" s="412" customFormat="true" ht="17.45" customHeight="true" spans="1:3">
      <c r="A9" s="423" t="s">
        <v>784</v>
      </c>
      <c r="B9" s="285"/>
      <c r="C9" s="426"/>
    </row>
    <row r="10" ht="17.45" hidden="true" customHeight="true" spans="1:3">
      <c r="A10" s="424" t="s">
        <v>785</v>
      </c>
      <c r="B10" s="425"/>
      <c r="C10" s="427"/>
    </row>
    <row r="11" ht="17.45" hidden="true" customHeight="true" spans="1:2">
      <c r="A11" s="424" t="s">
        <v>786</v>
      </c>
      <c r="B11" s="425"/>
    </row>
    <row r="12" s="412" customFormat="true" ht="17.45" customHeight="true" spans="1:2">
      <c r="A12" s="423" t="s">
        <v>787</v>
      </c>
      <c r="B12" s="285">
        <f>B15+B18+B25</f>
        <v>333.93</v>
      </c>
    </row>
    <row r="13" ht="17.45" hidden="true" customHeight="true" spans="1:2">
      <c r="A13" s="424" t="s">
        <v>788</v>
      </c>
      <c r="B13" s="425"/>
    </row>
    <row r="14" ht="17.45" hidden="true" customHeight="true" spans="1:2">
      <c r="A14" s="424" t="s">
        <v>789</v>
      </c>
      <c r="B14" s="425"/>
    </row>
    <row r="15" ht="17.45" customHeight="true" spans="1:2">
      <c r="A15" s="424" t="s">
        <v>790</v>
      </c>
      <c r="B15" s="425">
        <v>102</v>
      </c>
    </row>
    <row r="16" ht="17.45" hidden="true" customHeight="true" spans="1:2">
      <c r="A16" s="424" t="s">
        <v>791</v>
      </c>
      <c r="B16" s="425"/>
    </row>
    <row r="17" ht="17.45" hidden="true" customHeight="true" spans="1:2">
      <c r="A17" s="424" t="s">
        <v>792</v>
      </c>
      <c r="B17" s="425"/>
    </row>
    <row r="18" ht="17.45" customHeight="true" spans="1:2">
      <c r="A18" s="424" t="s">
        <v>793</v>
      </c>
      <c r="B18" s="425">
        <v>225.63</v>
      </c>
    </row>
    <row r="19" ht="17.45" hidden="true" customHeight="true" spans="1:2">
      <c r="A19" s="424" t="s">
        <v>794</v>
      </c>
      <c r="B19" s="425"/>
    </row>
    <row r="20" ht="17.45" hidden="true" customHeight="true" spans="1:2">
      <c r="A20" s="424" t="s">
        <v>795</v>
      </c>
      <c r="B20" s="425"/>
    </row>
    <row r="21" ht="17.45" hidden="true" customHeight="true" spans="1:2">
      <c r="A21" s="424" t="s">
        <v>796</v>
      </c>
      <c r="B21" s="425"/>
    </row>
    <row r="22" ht="17.45" hidden="true" customHeight="true" spans="1:2">
      <c r="A22" s="424" t="s">
        <v>797</v>
      </c>
      <c r="B22" s="425"/>
    </row>
    <row r="23" ht="17.45" hidden="true" customHeight="true" spans="1:2">
      <c r="A23" s="424" t="s">
        <v>798</v>
      </c>
      <c r="B23" s="425"/>
    </row>
    <row r="24" ht="17.45" hidden="true" customHeight="true" spans="1:2">
      <c r="A24" s="424" t="s">
        <v>799</v>
      </c>
      <c r="B24" s="425"/>
    </row>
    <row r="25" ht="17.45" customHeight="true" spans="1:2">
      <c r="A25" s="424" t="s">
        <v>800</v>
      </c>
      <c r="B25" s="425">
        <v>6.3</v>
      </c>
    </row>
    <row r="26" ht="17.45" customHeight="true" spans="1:2">
      <c r="A26" s="424" t="s">
        <v>801</v>
      </c>
      <c r="B26" s="425"/>
    </row>
    <row r="27" ht="17.45" customHeight="true" spans="1:2">
      <c r="A27" s="424" t="s">
        <v>802</v>
      </c>
      <c r="B27" s="425"/>
    </row>
    <row r="28" s="412" customFormat="true" ht="17.45" customHeight="true" spans="1:2">
      <c r="A28" s="423" t="s">
        <v>803</v>
      </c>
      <c r="B28" s="285"/>
    </row>
    <row r="29" ht="17.45" hidden="true" customHeight="true" spans="1:2">
      <c r="A29" s="424" t="s">
        <v>804</v>
      </c>
      <c r="B29" s="425"/>
    </row>
    <row r="30" ht="17.45" hidden="true" customHeight="true" spans="1:2">
      <c r="A30" s="424" t="s">
        <v>805</v>
      </c>
      <c r="B30" s="425"/>
    </row>
    <row r="31" ht="17.45" hidden="true" customHeight="true" spans="1:2">
      <c r="A31" s="424" t="s">
        <v>806</v>
      </c>
      <c r="B31" s="425"/>
    </row>
    <row r="32" ht="17.45" hidden="true" customHeight="true" spans="1:2">
      <c r="A32" s="424" t="s">
        <v>807</v>
      </c>
      <c r="B32" s="425"/>
    </row>
    <row r="33" ht="17.45" hidden="true" customHeight="true" spans="1:2">
      <c r="A33" s="424" t="s">
        <v>808</v>
      </c>
      <c r="B33" s="425"/>
    </row>
    <row r="34" ht="17.45" hidden="true" customHeight="true" spans="1:2">
      <c r="A34" s="424" t="s">
        <v>809</v>
      </c>
      <c r="B34" s="425"/>
    </row>
    <row r="35" s="412" customFormat="true" ht="17.45" customHeight="true" spans="1:2">
      <c r="A35" s="423" t="s">
        <v>810</v>
      </c>
      <c r="B35" s="285"/>
    </row>
    <row r="36" ht="17.45" hidden="true" customHeight="true" spans="1:2">
      <c r="A36" s="424" t="s">
        <v>811</v>
      </c>
      <c r="B36" s="425"/>
    </row>
    <row r="37" ht="17.45" hidden="true" customHeight="true" spans="1:2">
      <c r="A37" s="424" t="s">
        <v>812</v>
      </c>
      <c r="B37" s="425"/>
    </row>
    <row r="38" ht="17.45" hidden="true" customHeight="true" spans="1:2">
      <c r="A38" s="424" t="s">
        <v>813</v>
      </c>
      <c r="B38" s="425"/>
    </row>
    <row r="39" ht="17.45" hidden="true" customHeight="true" spans="1:2">
      <c r="A39" s="424" t="s">
        <v>814</v>
      </c>
      <c r="B39" s="425"/>
    </row>
    <row r="40" ht="17.45" hidden="true" customHeight="true" spans="1:2">
      <c r="A40" s="424" t="s">
        <v>815</v>
      </c>
      <c r="B40" s="425"/>
    </row>
    <row r="41" ht="17.45" hidden="true" customHeight="true" spans="1:2">
      <c r="A41" s="424" t="s">
        <v>816</v>
      </c>
      <c r="B41" s="425"/>
    </row>
    <row r="42" ht="17.45" hidden="true" customHeight="true" spans="1:2">
      <c r="A42" s="424" t="s">
        <v>817</v>
      </c>
      <c r="B42" s="425"/>
    </row>
    <row r="43" ht="17.45" hidden="true" customHeight="true" spans="1:2">
      <c r="A43" s="424" t="s">
        <v>818</v>
      </c>
      <c r="B43" s="425"/>
    </row>
    <row r="44" ht="17.45" hidden="true" customHeight="true" spans="1:2">
      <c r="A44" s="424" t="s">
        <v>819</v>
      </c>
      <c r="B44" s="425"/>
    </row>
    <row r="45" ht="17.45" hidden="true" customHeight="true" spans="1:2">
      <c r="A45" s="424" t="s">
        <v>820</v>
      </c>
      <c r="B45" s="425"/>
    </row>
    <row r="46" ht="17.45" hidden="true" customHeight="true" spans="1:2">
      <c r="A46" s="424" t="s">
        <v>821</v>
      </c>
      <c r="B46" s="425"/>
    </row>
    <row r="47" s="412" customFormat="true" ht="17.45" customHeight="true" spans="1:2">
      <c r="A47" s="423" t="s">
        <v>822</v>
      </c>
      <c r="B47" s="285"/>
    </row>
    <row r="48" ht="17.45" hidden="true" customHeight="true" spans="1:2">
      <c r="A48" s="424" t="s">
        <v>823</v>
      </c>
      <c r="B48" s="425"/>
    </row>
    <row r="49" ht="17.45" hidden="true" customHeight="true" spans="1:2">
      <c r="A49" s="424" t="s">
        <v>824</v>
      </c>
      <c r="B49" s="425"/>
    </row>
    <row r="50" ht="17.45" hidden="true" customHeight="true" spans="1:2">
      <c r="A50" s="424" t="s">
        <v>825</v>
      </c>
      <c r="B50" s="425"/>
    </row>
    <row r="51" ht="17.45" hidden="true" customHeight="true" spans="1:2">
      <c r="A51" s="424" t="s">
        <v>826</v>
      </c>
      <c r="B51" s="425"/>
    </row>
    <row r="52" s="412" customFormat="true" ht="17.45" customHeight="true" spans="1:2">
      <c r="A52" s="423" t="s">
        <v>827</v>
      </c>
      <c r="B52" s="285"/>
    </row>
    <row r="53" ht="17.45" hidden="true" customHeight="true" spans="1:2">
      <c r="A53" s="424" t="s">
        <v>828</v>
      </c>
      <c r="B53" s="425"/>
    </row>
    <row r="54" ht="17.45" hidden="true" customHeight="true" spans="1:2">
      <c r="A54" s="424" t="s">
        <v>829</v>
      </c>
      <c r="B54" s="425"/>
    </row>
    <row r="55" s="412" customFormat="true" ht="17.45" customHeight="true" spans="1:2">
      <c r="A55" s="423" t="s">
        <v>830</v>
      </c>
      <c r="B55" s="285"/>
    </row>
    <row r="56" ht="17.45" hidden="true" customHeight="true" spans="1:2">
      <c r="A56" s="424" t="s">
        <v>831</v>
      </c>
      <c r="B56" s="425"/>
    </row>
    <row r="57" ht="17.45" hidden="true" customHeight="true" spans="1:2">
      <c r="A57" s="424" t="s">
        <v>832</v>
      </c>
      <c r="B57" s="425"/>
    </row>
    <row r="58" ht="17.45" hidden="true" customHeight="true" spans="1:2">
      <c r="A58" s="424" t="s">
        <v>833</v>
      </c>
      <c r="B58" s="425"/>
    </row>
    <row r="59" ht="17.45" hidden="true" customHeight="true" spans="1:2">
      <c r="A59" s="424" t="s">
        <v>834</v>
      </c>
      <c r="B59" s="425"/>
    </row>
    <row r="60" ht="17.45" hidden="true" customHeight="true" spans="1:2">
      <c r="A60" s="424" t="s">
        <v>835</v>
      </c>
      <c r="B60" s="425"/>
    </row>
    <row r="61" ht="17.45" hidden="true" customHeight="true" spans="1:2">
      <c r="A61" s="424" t="s">
        <v>836</v>
      </c>
      <c r="B61" s="425"/>
    </row>
    <row r="62" ht="17.45" hidden="true" customHeight="true" spans="1:2">
      <c r="A62" s="424" t="s">
        <v>837</v>
      </c>
      <c r="B62" s="425"/>
    </row>
    <row r="63" ht="17.45" customHeight="true" spans="1:2">
      <c r="A63" s="424" t="s">
        <v>838</v>
      </c>
      <c r="B63" s="425"/>
    </row>
    <row r="71" spans="1:2">
      <c r="A71" s="415"/>
      <c r="B71" s="428"/>
    </row>
    <row r="72" spans="1:2">
      <c r="A72" s="415"/>
      <c r="B72" s="428"/>
    </row>
    <row r="73" spans="1:2">
      <c r="A73" s="415"/>
      <c r="B73" s="428"/>
    </row>
    <row r="74" spans="1:2">
      <c r="A74" s="415"/>
      <c r="B74" s="428"/>
    </row>
  </sheetData>
  <mergeCells count="2">
    <mergeCell ref="A1:B1"/>
    <mergeCell ref="A2:B2"/>
  </mergeCells>
  <printOptions horizontalCentered="true"/>
  <pageMargins left="0.236220472440945" right="0.236220472440945" top="0.511811023622047" bottom="0.511811023622047" header="0.236220472440945" footer="0.236220472440945"/>
  <pageSetup paperSize="9" orientation="portrait" blackAndWhite="true" errors="blank"/>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E22"/>
  <sheetViews>
    <sheetView showZeros="0" zoomScale="115" zoomScaleNormal="115" topLeftCell="A13" workbookViewId="0">
      <selection activeCell="C15" sqref="C15"/>
    </sheetView>
  </sheetViews>
  <sheetFormatPr defaultColWidth="9" defaultRowHeight="20.1" customHeight="true" outlineLevelCol="4"/>
  <cols>
    <col min="1" max="1" width="39" style="136" customWidth="true"/>
    <col min="2" max="2" width="11.875" style="177" customWidth="true"/>
    <col min="3" max="3" width="41.875" style="138" customWidth="true"/>
    <col min="4" max="4" width="11.875" style="398" customWidth="true"/>
    <col min="5" max="5" width="13" style="140" customWidth="true"/>
    <col min="6" max="16384" width="9" style="140"/>
  </cols>
  <sheetData>
    <row r="1" customHeight="true" spans="1:4">
      <c r="A1" s="27" t="s">
        <v>839</v>
      </c>
      <c r="B1" s="179"/>
      <c r="C1" s="27"/>
      <c r="D1" s="179"/>
    </row>
    <row r="2" ht="29.25" customHeight="true" spans="1:4">
      <c r="A2" s="141" t="s">
        <v>840</v>
      </c>
      <c r="B2" s="180"/>
      <c r="C2" s="141"/>
      <c r="D2" s="180"/>
    </row>
    <row r="3" ht="11.25" customHeight="true" spans="1:4">
      <c r="A3" s="399"/>
      <c r="B3" s="400"/>
      <c r="C3" s="399"/>
      <c r="D3" s="401"/>
    </row>
    <row r="4" customHeight="true" spans="1:4">
      <c r="A4" s="143"/>
      <c r="B4" s="402"/>
      <c r="C4" s="143"/>
      <c r="D4" s="403" t="s">
        <v>2</v>
      </c>
    </row>
    <row r="5" ht="24" customHeight="true" spans="1:4">
      <c r="A5" s="184" t="s">
        <v>841</v>
      </c>
      <c r="B5" s="404" t="s">
        <v>4</v>
      </c>
      <c r="C5" s="184" t="s">
        <v>148</v>
      </c>
      <c r="D5" s="405" t="s">
        <v>4</v>
      </c>
    </row>
    <row r="6" ht="24" customHeight="true" spans="1:5">
      <c r="A6" s="406" t="s">
        <v>623</v>
      </c>
      <c r="B6" s="407">
        <f>SUM(B7:B16)</f>
        <v>102.5</v>
      </c>
      <c r="C6" s="406" t="s">
        <v>624</v>
      </c>
      <c r="D6" s="114"/>
      <c r="E6" s="162"/>
    </row>
    <row r="7" ht="24" customHeight="true" spans="1:5">
      <c r="A7" s="117" t="s">
        <v>842</v>
      </c>
      <c r="B7" s="187"/>
      <c r="C7" s="154" t="s">
        <v>843</v>
      </c>
      <c r="D7" s="408"/>
      <c r="E7" s="162"/>
    </row>
    <row r="8" ht="21" customHeight="true" spans="1:4">
      <c r="A8" s="117" t="s">
        <v>844</v>
      </c>
      <c r="B8" s="187"/>
      <c r="C8" s="154" t="s">
        <v>845</v>
      </c>
      <c r="D8" s="118"/>
    </row>
    <row r="9" ht="21" customHeight="true" spans="1:4">
      <c r="A9" s="409" t="s">
        <v>846</v>
      </c>
      <c r="B9" s="187">
        <v>102.5</v>
      </c>
      <c r="C9" s="154" t="s">
        <v>847</v>
      </c>
      <c r="D9" s="118"/>
    </row>
    <row r="10" ht="21" customHeight="true" spans="1:4">
      <c r="A10" s="117" t="s">
        <v>848</v>
      </c>
      <c r="B10" s="187"/>
      <c r="C10" s="154" t="s">
        <v>849</v>
      </c>
      <c r="D10" s="118"/>
    </row>
    <row r="11" ht="21" customHeight="true" spans="1:4">
      <c r="A11" s="117" t="s">
        <v>850</v>
      </c>
      <c r="B11" s="187"/>
      <c r="C11" s="154" t="s">
        <v>851</v>
      </c>
      <c r="D11" s="118"/>
    </row>
    <row r="12" ht="21" customHeight="true" spans="1:4">
      <c r="A12" s="117" t="s">
        <v>852</v>
      </c>
      <c r="B12" s="187"/>
      <c r="C12" s="154" t="s">
        <v>853</v>
      </c>
      <c r="D12" s="118"/>
    </row>
    <row r="13" ht="21" customHeight="true" spans="1:4">
      <c r="A13" s="117" t="s">
        <v>854</v>
      </c>
      <c r="B13" s="187"/>
      <c r="C13" s="154" t="s">
        <v>855</v>
      </c>
      <c r="D13" s="118"/>
    </row>
    <row r="14" ht="21" customHeight="true" spans="1:4">
      <c r="A14" s="117" t="s">
        <v>856</v>
      </c>
      <c r="B14" s="187"/>
      <c r="C14" s="154" t="s">
        <v>857</v>
      </c>
      <c r="D14" s="118"/>
    </row>
    <row r="15" ht="21" customHeight="true" spans="1:4">
      <c r="A15" s="117" t="s">
        <v>858</v>
      </c>
      <c r="B15" s="187"/>
      <c r="C15" s="154" t="s">
        <v>859</v>
      </c>
      <c r="D15" s="118"/>
    </row>
    <row r="16" ht="21" customHeight="true" spans="1:4">
      <c r="A16" s="410" t="s">
        <v>860</v>
      </c>
      <c r="B16" s="187">
        <v>0</v>
      </c>
      <c r="C16" s="154" t="s">
        <v>861</v>
      </c>
      <c r="D16" s="118"/>
    </row>
    <row r="17" ht="21" customHeight="true" spans="1:4">
      <c r="A17" s="117"/>
      <c r="B17" s="187"/>
      <c r="C17" s="154" t="s">
        <v>862</v>
      </c>
      <c r="D17" s="118"/>
    </row>
    <row r="18" ht="21" customHeight="true" spans="1:4">
      <c r="A18" s="117"/>
      <c r="B18" s="187"/>
      <c r="C18" s="154" t="s">
        <v>863</v>
      </c>
      <c r="D18" s="118"/>
    </row>
    <row r="19" ht="21" customHeight="true" spans="1:4">
      <c r="A19" s="117"/>
      <c r="B19" s="187"/>
      <c r="C19" s="154" t="s">
        <v>864</v>
      </c>
      <c r="D19" s="118"/>
    </row>
    <row r="20" ht="21" customHeight="true" spans="1:4">
      <c r="A20" s="117"/>
      <c r="B20" s="187"/>
      <c r="C20" s="154" t="s">
        <v>865</v>
      </c>
      <c r="D20" s="118"/>
    </row>
    <row r="21" ht="21" customHeight="true" spans="1:4">
      <c r="A21" s="174"/>
      <c r="B21" s="411"/>
      <c r="C21" s="154" t="s">
        <v>866</v>
      </c>
      <c r="D21" s="118"/>
    </row>
    <row r="22" ht="21" customHeight="true" spans="1:4">
      <c r="A22" s="159"/>
      <c r="B22" s="411"/>
      <c r="C22" s="154" t="s">
        <v>867</v>
      </c>
      <c r="D22" s="118"/>
    </row>
  </sheetData>
  <mergeCells count="4">
    <mergeCell ref="A1:B1"/>
    <mergeCell ref="C1:D1"/>
    <mergeCell ref="A2:D2"/>
    <mergeCell ref="A4:C4"/>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Q27"/>
  <sheetViews>
    <sheetView showZeros="0" workbookViewId="0">
      <selection activeCell="E7" sqref="E7"/>
    </sheetView>
  </sheetViews>
  <sheetFormatPr defaultColWidth="12.75" defaultRowHeight="13.5"/>
  <cols>
    <col min="1" max="1" width="33" style="358" customWidth="true"/>
    <col min="2" max="5" width="8.625" style="359" customWidth="true"/>
    <col min="6" max="7" width="8.625" style="360" customWidth="true"/>
    <col min="8" max="8" width="37.375" style="103" customWidth="true"/>
    <col min="9" max="13" width="8.625" style="361" customWidth="true"/>
    <col min="14" max="14" width="8.625" style="358" customWidth="true"/>
    <col min="15" max="260" width="9" style="358" customWidth="true"/>
    <col min="261" max="261" width="29.625" style="358" customWidth="true"/>
    <col min="262" max="262" width="12.75" style="358"/>
    <col min="263" max="263" width="29.75" style="358" customWidth="true"/>
    <col min="264" max="264" width="17" style="358" customWidth="true"/>
    <col min="265" max="265" width="37" style="358" customWidth="true"/>
    <col min="266" max="266" width="17.375" style="358" customWidth="true"/>
    <col min="267" max="516" width="9" style="358" customWidth="true"/>
    <col min="517" max="517" width="29.625" style="358" customWidth="true"/>
    <col min="518" max="518" width="12.75" style="358"/>
    <col min="519" max="519" width="29.75" style="358" customWidth="true"/>
    <col min="520" max="520" width="17" style="358" customWidth="true"/>
    <col min="521" max="521" width="37" style="358" customWidth="true"/>
    <col min="522" max="522" width="17.375" style="358" customWidth="true"/>
    <col min="523" max="772" width="9" style="358" customWidth="true"/>
    <col min="773" max="773" width="29.625" style="358" customWidth="true"/>
    <col min="774" max="774" width="12.75" style="358"/>
    <col min="775" max="775" width="29.75" style="358" customWidth="true"/>
    <col min="776" max="776" width="17" style="358" customWidth="true"/>
    <col min="777" max="777" width="37" style="358" customWidth="true"/>
    <col min="778" max="778" width="17.375" style="358" customWidth="true"/>
    <col min="779" max="1028" width="9" style="358" customWidth="true"/>
    <col min="1029" max="1029" width="29.625" style="358" customWidth="true"/>
    <col min="1030" max="1030" width="12.75" style="358"/>
    <col min="1031" max="1031" width="29.75" style="358" customWidth="true"/>
    <col min="1032" max="1032" width="17" style="358" customWidth="true"/>
    <col min="1033" max="1033" width="37" style="358" customWidth="true"/>
    <col min="1034" max="1034" width="17.375" style="358" customWidth="true"/>
    <col min="1035" max="1284" width="9" style="358" customWidth="true"/>
    <col min="1285" max="1285" width="29.625" style="358" customWidth="true"/>
    <col min="1286" max="1286" width="12.75" style="358"/>
    <col min="1287" max="1287" width="29.75" style="358" customWidth="true"/>
    <col min="1288" max="1288" width="17" style="358" customWidth="true"/>
    <col min="1289" max="1289" width="37" style="358" customWidth="true"/>
    <col min="1290" max="1290" width="17.375" style="358" customWidth="true"/>
    <col min="1291" max="1540" width="9" style="358" customWidth="true"/>
    <col min="1541" max="1541" width="29.625" style="358" customWidth="true"/>
    <col min="1542" max="1542" width="12.75" style="358"/>
    <col min="1543" max="1543" width="29.75" style="358" customWidth="true"/>
    <col min="1544" max="1544" width="17" style="358" customWidth="true"/>
    <col min="1545" max="1545" width="37" style="358" customWidth="true"/>
    <col min="1546" max="1546" width="17.375" style="358" customWidth="true"/>
    <col min="1547" max="1796" width="9" style="358" customWidth="true"/>
    <col min="1797" max="1797" width="29.625" style="358" customWidth="true"/>
    <col min="1798" max="1798" width="12.75" style="358"/>
    <col min="1799" max="1799" width="29.75" style="358" customWidth="true"/>
    <col min="1800" max="1800" width="17" style="358" customWidth="true"/>
    <col min="1801" max="1801" width="37" style="358" customWidth="true"/>
    <col min="1802" max="1802" width="17.375" style="358" customWidth="true"/>
    <col min="1803" max="2052" width="9" style="358" customWidth="true"/>
    <col min="2053" max="2053" width="29.625" style="358" customWidth="true"/>
    <col min="2054" max="2054" width="12.75" style="358"/>
    <col min="2055" max="2055" width="29.75" style="358" customWidth="true"/>
    <col min="2056" max="2056" width="17" style="358" customWidth="true"/>
    <col min="2057" max="2057" width="37" style="358" customWidth="true"/>
    <col min="2058" max="2058" width="17.375" style="358" customWidth="true"/>
    <col min="2059" max="2308" width="9" style="358" customWidth="true"/>
    <col min="2309" max="2309" width="29.625" style="358" customWidth="true"/>
    <col min="2310" max="2310" width="12.75" style="358"/>
    <col min="2311" max="2311" width="29.75" style="358" customWidth="true"/>
    <col min="2312" max="2312" width="17" style="358" customWidth="true"/>
    <col min="2313" max="2313" width="37" style="358" customWidth="true"/>
    <col min="2314" max="2314" width="17.375" style="358" customWidth="true"/>
    <col min="2315" max="2564" width="9" style="358" customWidth="true"/>
    <col min="2565" max="2565" width="29.625" style="358" customWidth="true"/>
    <col min="2566" max="2566" width="12.75" style="358"/>
    <col min="2567" max="2567" width="29.75" style="358" customWidth="true"/>
    <col min="2568" max="2568" width="17" style="358" customWidth="true"/>
    <col min="2569" max="2569" width="37" style="358" customWidth="true"/>
    <col min="2570" max="2570" width="17.375" style="358" customWidth="true"/>
    <col min="2571" max="2820" width="9" style="358" customWidth="true"/>
    <col min="2821" max="2821" width="29.625" style="358" customWidth="true"/>
    <col min="2822" max="2822" width="12.75" style="358"/>
    <col min="2823" max="2823" width="29.75" style="358" customWidth="true"/>
    <col min="2824" max="2824" width="17" style="358" customWidth="true"/>
    <col min="2825" max="2825" width="37" style="358" customWidth="true"/>
    <col min="2826" max="2826" width="17.375" style="358" customWidth="true"/>
    <col min="2827" max="3076" width="9" style="358" customWidth="true"/>
    <col min="3077" max="3077" width="29.625" style="358" customWidth="true"/>
    <col min="3078" max="3078" width="12.75" style="358"/>
    <col min="3079" max="3079" width="29.75" style="358" customWidth="true"/>
    <col min="3080" max="3080" width="17" style="358" customWidth="true"/>
    <col min="3081" max="3081" width="37" style="358" customWidth="true"/>
    <col min="3082" max="3082" width="17.375" style="358" customWidth="true"/>
    <col min="3083" max="3332" width="9" style="358" customWidth="true"/>
    <col min="3333" max="3333" width="29.625" style="358" customWidth="true"/>
    <col min="3334" max="3334" width="12.75" style="358"/>
    <col min="3335" max="3335" width="29.75" style="358" customWidth="true"/>
    <col min="3336" max="3336" width="17" style="358" customWidth="true"/>
    <col min="3337" max="3337" width="37" style="358" customWidth="true"/>
    <col min="3338" max="3338" width="17.375" style="358" customWidth="true"/>
    <col min="3339" max="3588" width="9" style="358" customWidth="true"/>
    <col min="3589" max="3589" width="29.625" style="358" customWidth="true"/>
    <col min="3590" max="3590" width="12.75" style="358"/>
    <col min="3591" max="3591" width="29.75" style="358" customWidth="true"/>
    <col min="3592" max="3592" width="17" style="358" customWidth="true"/>
    <col min="3593" max="3593" width="37" style="358" customWidth="true"/>
    <col min="3594" max="3594" width="17.375" style="358" customWidth="true"/>
    <col min="3595" max="3844" width="9" style="358" customWidth="true"/>
    <col min="3845" max="3845" width="29.625" style="358" customWidth="true"/>
    <col min="3846" max="3846" width="12.75" style="358"/>
    <col min="3847" max="3847" width="29.75" style="358" customWidth="true"/>
    <col min="3848" max="3848" width="17" style="358" customWidth="true"/>
    <col min="3849" max="3849" width="37" style="358" customWidth="true"/>
    <col min="3850" max="3850" width="17.375" style="358" customWidth="true"/>
    <col min="3851" max="4100" width="9" style="358" customWidth="true"/>
    <col min="4101" max="4101" width="29.625" style="358" customWidth="true"/>
    <col min="4102" max="4102" width="12.75" style="358"/>
    <col min="4103" max="4103" width="29.75" style="358" customWidth="true"/>
    <col min="4104" max="4104" width="17" style="358" customWidth="true"/>
    <col min="4105" max="4105" width="37" style="358" customWidth="true"/>
    <col min="4106" max="4106" width="17.375" style="358" customWidth="true"/>
    <col min="4107" max="4356" width="9" style="358" customWidth="true"/>
    <col min="4357" max="4357" width="29.625" style="358" customWidth="true"/>
    <col min="4358" max="4358" width="12.75" style="358"/>
    <col min="4359" max="4359" width="29.75" style="358" customWidth="true"/>
    <col min="4360" max="4360" width="17" style="358" customWidth="true"/>
    <col min="4361" max="4361" width="37" style="358" customWidth="true"/>
    <col min="4362" max="4362" width="17.375" style="358" customWidth="true"/>
    <col min="4363" max="4612" width="9" style="358" customWidth="true"/>
    <col min="4613" max="4613" width="29.625" style="358" customWidth="true"/>
    <col min="4614" max="4614" width="12.75" style="358"/>
    <col min="4615" max="4615" width="29.75" style="358" customWidth="true"/>
    <col min="4616" max="4616" width="17" style="358" customWidth="true"/>
    <col min="4617" max="4617" width="37" style="358" customWidth="true"/>
    <col min="4618" max="4618" width="17.375" style="358" customWidth="true"/>
    <col min="4619" max="4868" width="9" style="358" customWidth="true"/>
    <col min="4869" max="4869" width="29.625" style="358" customWidth="true"/>
    <col min="4870" max="4870" width="12.75" style="358"/>
    <col min="4871" max="4871" width="29.75" style="358" customWidth="true"/>
    <col min="4872" max="4872" width="17" style="358" customWidth="true"/>
    <col min="4873" max="4873" width="37" style="358" customWidth="true"/>
    <col min="4874" max="4874" width="17.375" style="358" customWidth="true"/>
    <col min="4875" max="5124" width="9" style="358" customWidth="true"/>
    <col min="5125" max="5125" width="29.625" style="358" customWidth="true"/>
    <col min="5126" max="5126" width="12.75" style="358"/>
    <col min="5127" max="5127" width="29.75" style="358" customWidth="true"/>
    <col min="5128" max="5128" width="17" style="358" customWidth="true"/>
    <col min="5129" max="5129" width="37" style="358" customWidth="true"/>
    <col min="5130" max="5130" width="17.375" style="358" customWidth="true"/>
    <col min="5131" max="5380" width="9" style="358" customWidth="true"/>
    <col min="5381" max="5381" width="29.625" style="358" customWidth="true"/>
    <col min="5382" max="5382" width="12.75" style="358"/>
    <col min="5383" max="5383" width="29.75" style="358" customWidth="true"/>
    <col min="5384" max="5384" width="17" style="358" customWidth="true"/>
    <col min="5385" max="5385" width="37" style="358" customWidth="true"/>
    <col min="5386" max="5386" width="17.375" style="358" customWidth="true"/>
    <col min="5387" max="5636" width="9" style="358" customWidth="true"/>
    <col min="5637" max="5637" width="29.625" style="358" customWidth="true"/>
    <col min="5638" max="5638" width="12.75" style="358"/>
    <col min="5639" max="5639" width="29.75" style="358" customWidth="true"/>
    <col min="5640" max="5640" width="17" style="358" customWidth="true"/>
    <col min="5641" max="5641" width="37" style="358" customWidth="true"/>
    <col min="5642" max="5642" width="17.375" style="358" customWidth="true"/>
    <col min="5643" max="5892" width="9" style="358" customWidth="true"/>
    <col min="5893" max="5893" width="29.625" style="358" customWidth="true"/>
    <col min="5894" max="5894" width="12.75" style="358"/>
    <col min="5895" max="5895" width="29.75" style="358" customWidth="true"/>
    <col min="5896" max="5896" width="17" style="358" customWidth="true"/>
    <col min="5897" max="5897" width="37" style="358" customWidth="true"/>
    <col min="5898" max="5898" width="17.375" style="358" customWidth="true"/>
    <col min="5899" max="6148" width="9" style="358" customWidth="true"/>
    <col min="6149" max="6149" width="29.625" style="358" customWidth="true"/>
    <col min="6150" max="6150" width="12.75" style="358"/>
    <col min="6151" max="6151" width="29.75" style="358" customWidth="true"/>
    <col min="6152" max="6152" width="17" style="358" customWidth="true"/>
    <col min="6153" max="6153" width="37" style="358" customWidth="true"/>
    <col min="6154" max="6154" width="17.375" style="358" customWidth="true"/>
    <col min="6155" max="6404" width="9" style="358" customWidth="true"/>
    <col min="6405" max="6405" width="29.625" style="358" customWidth="true"/>
    <col min="6406" max="6406" width="12.75" style="358"/>
    <col min="6407" max="6407" width="29.75" style="358" customWidth="true"/>
    <col min="6408" max="6408" width="17" style="358" customWidth="true"/>
    <col min="6409" max="6409" width="37" style="358" customWidth="true"/>
    <col min="6410" max="6410" width="17.375" style="358" customWidth="true"/>
    <col min="6411" max="6660" width="9" style="358" customWidth="true"/>
    <col min="6661" max="6661" width="29.625" style="358" customWidth="true"/>
    <col min="6662" max="6662" width="12.75" style="358"/>
    <col min="6663" max="6663" width="29.75" style="358" customWidth="true"/>
    <col min="6664" max="6664" width="17" style="358" customWidth="true"/>
    <col min="6665" max="6665" width="37" style="358" customWidth="true"/>
    <col min="6666" max="6666" width="17.375" style="358" customWidth="true"/>
    <col min="6667" max="6916" width="9" style="358" customWidth="true"/>
    <col min="6917" max="6917" width="29.625" style="358" customWidth="true"/>
    <col min="6918" max="6918" width="12.75" style="358"/>
    <col min="6919" max="6919" width="29.75" style="358" customWidth="true"/>
    <col min="6920" max="6920" width="17" style="358" customWidth="true"/>
    <col min="6921" max="6921" width="37" style="358" customWidth="true"/>
    <col min="6922" max="6922" width="17.375" style="358" customWidth="true"/>
    <col min="6923" max="7172" width="9" style="358" customWidth="true"/>
    <col min="7173" max="7173" width="29.625" style="358" customWidth="true"/>
    <col min="7174" max="7174" width="12.75" style="358"/>
    <col min="7175" max="7175" width="29.75" style="358" customWidth="true"/>
    <col min="7176" max="7176" width="17" style="358" customWidth="true"/>
    <col min="7177" max="7177" width="37" style="358" customWidth="true"/>
    <col min="7178" max="7178" width="17.375" style="358" customWidth="true"/>
    <col min="7179" max="7428" width="9" style="358" customWidth="true"/>
    <col min="7429" max="7429" width="29.625" style="358" customWidth="true"/>
    <col min="7430" max="7430" width="12.75" style="358"/>
    <col min="7431" max="7431" width="29.75" style="358" customWidth="true"/>
    <col min="7432" max="7432" width="17" style="358" customWidth="true"/>
    <col min="7433" max="7433" width="37" style="358" customWidth="true"/>
    <col min="7434" max="7434" width="17.375" style="358" customWidth="true"/>
    <col min="7435" max="7684" width="9" style="358" customWidth="true"/>
    <col min="7685" max="7685" width="29.625" style="358" customWidth="true"/>
    <col min="7686" max="7686" width="12.75" style="358"/>
    <col min="7687" max="7687" width="29.75" style="358" customWidth="true"/>
    <col min="7688" max="7688" width="17" style="358" customWidth="true"/>
    <col min="7689" max="7689" width="37" style="358" customWidth="true"/>
    <col min="7690" max="7690" width="17.375" style="358" customWidth="true"/>
    <col min="7691" max="7940" width="9" style="358" customWidth="true"/>
    <col min="7941" max="7941" width="29.625" style="358" customWidth="true"/>
    <col min="7942" max="7942" width="12.75" style="358"/>
    <col min="7943" max="7943" width="29.75" style="358" customWidth="true"/>
    <col min="7944" max="7944" width="17" style="358" customWidth="true"/>
    <col min="7945" max="7945" width="37" style="358" customWidth="true"/>
    <col min="7946" max="7946" width="17.375" style="358" customWidth="true"/>
    <col min="7947" max="8196" width="9" style="358" customWidth="true"/>
    <col min="8197" max="8197" width="29.625" style="358" customWidth="true"/>
    <col min="8198" max="8198" width="12.75" style="358"/>
    <col min="8199" max="8199" width="29.75" style="358" customWidth="true"/>
    <col min="8200" max="8200" width="17" style="358" customWidth="true"/>
    <col min="8201" max="8201" width="37" style="358" customWidth="true"/>
    <col min="8202" max="8202" width="17.375" style="358" customWidth="true"/>
    <col min="8203" max="8452" width="9" style="358" customWidth="true"/>
    <col min="8453" max="8453" width="29.625" style="358" customWidth="true"/>
    <col min="8454" max="8454" width="12.75" style="358"/>
    <col min="8455" max="8455" width="29.75" style="358" customWidth="true"/>
    <col min="8456" max="8456" width="17" style="358" customWidth="true"/>
    <col min="8457" max="8457" width="37" style="358" customWidth="true"/>
    <col min="8458" max="8458" width="17.375" style="358" customWidth="true"/>
    <col min="8459" max="8708" width="9" style="358" customWidth="true"/>
    <col min="8709" max="8709" width="29.625" style="358" customWidth="true"/>
    <col min="8710" max="8710" width="12.75" style="358"/>
    <col min="8711" max="8711" width="29.75" style="358" customWidth="true"/>
    <col min="8712" max="8712" width="17" style="358" customWidth="true"/>
    <col min="8713" max="8713" width="37" style="358" customWidth="true"/>
    <col min="8714" max="8714" width="17.375" style="358" customWidth="true"/>
    <col min="8715" max="8964" width="9" style="358" customWidth="true"/>
    <col min="8965" max="8965" width="29.625" style="358" customWidth="true"/>
    <col min="8966" max="8966" width="12.75" style="358"/>
    <col min="8967" max="8967" width="29.75" style="358" customWidth="true"/>
    <col min="8968" max="8968" width="17" style="358" customWidth="true"/>
    <col min="8969" max="8969" width="37" style="358" customWidth="true"/>
    <col min="8970" max="8970" width="17.375" style="358" customWidth="true"/>
    <col min="8971" max="9220" width="9" style="358" customWidth="true"/>
    <col min="9221" max="9221" width="29.625" style="358" customWidth="true"/>
    <col min="9222" max="9222" width="12.75" style="358"/>
    <col min="9223" max="9223" width="29.75" style="358" customWidth="true"/>
    <col min="9224" max="9224" width="17" style="358" customWidth="true"/>
    <col min="9225" max="9225" width="37" style="358" customWidth="true"/>
    <col min="9226" max="9226" width="17.375" style="358" customWidth="true"/>
    <col min="9227" max="9476" width="9" style="358" customWidth="true"/>
    <col min="9477" max="9477" width="29.625" style="358" customWidth="true"/>
    <col min="9478" max="9478" width="12.75" style="358"/>
    <col min="9479" max="9479" width="29.75" style="358" customWidth="true"/>
    <col min="9480" max="9480" width="17" style="358" customWidth="true"/>
    <col min="9481" max="9481" width="37" style="358" customWidth="true"/>
    <col min="9482" max="9482" width="17.375" style="358" customWidth="true"/>
    <col min="9483" max="9732" width="9" style="358" customWidth="true"/>
    <col min="9733" max="9733" width="29.625" style="358" customWidth="true"/>
    <col min="9734" max="9734" width="12.75" style="358"/>
    <col min="9735" max="9735" width="29.75" style="358" customWidth="true"/>
    <col min="9736" max="9736" width="17" style="358" customWidth="true"/>
    <col min="9737" max="9737" width="37" style="358" customWidth="true"/>
    <col min="9738" max="9738" width="17.375" style="358" customWidth="true"/>
    <col min="9739" max="9988" width="9" style="358" customWidth="true"/>
    <col min="9989" max="9989" width="29.625" style="358" customWidth="true"/>
    <col min="9990" max="9990" width="12.75" style="358"/>
    <col min="9991" max="9991" width="29.75" style="358" customWidth="true"/>
    <col min="9992" max="9992" width="17" style="358" customWidth="true"/>
    <col min="9993" max="9993" width="37" style="358" customWidth="true"/>
    <col min="9994" max="9994" width="17.375" style="358" customWidth="true"/>
    <col min="9995" max="10244" width="9" style="358" customWidth="true"/>
    <col min="10245" max="10245" width="29.625" style="358" customWidth="true"/>
    <col min="10246" max="10246" width="12.75" style="358"/>
    <col min="10247" max="10247" width="29.75" style="358" customWidth="true"/>
    <col min="10248" max="10248" width="17" style="358" customWidth="true"/>
    <col min="10249" max="10249" width="37" style="358" customWidth="true"/>
    <col min="10250" max="10250" width="17.375" style="358" customWidth="true"/>
    <col min="10251" max="10500" width="9" style="358" customWidth="true"/>
    <col min="10501" max="10501" width="29.625" style="358" customWidth="true"/>
    <col min="10502" max="10502" width="12.75" style="358"/>
    <col min="10503" max="10503" width="29.75" style="358" customWidth="true"/>
    <col min="10504" max="10504" width="17" style="358" customWidth="true"/>
    <col min="10505" max="10505" width="37" style="358" customWidth="true"/>
    <col min="10506" max="10506" width="17.375" style="358" customWidth="true"/>
    <col min="10507" max="10756" width="9" style="358" customWidth="true"/>
    <col min="10757" max="10757" width="29.625" style="358" customWidth="true"/>
    <col min="10758" max="10758" width="12.75" style="358"/>
    <col min="10759" max="10759" width="29.75" style="358" customWidth="true"/>
    <col min="10760" max="10760" width="17" style="358" customWidth="true"/>
    <col min="10761" max="10761" width="37" style="358" customWidth="true"/>
    <col min="10762" max="10762" width="17.375" style="358" customWidth="true"/>
    <col min="10763" max="11012" width="9" style="358" customWidth="true"/>
    <col min="11013" max="11013" width="29.625" style="358" customWidth="true"/>
    <col min="11014" max="11014" width="12.75" style="358"/>
    <col min="11015" max="11015" width="29.75" style="358" customWidth="true"/>
    <col min="11016" max="11016" width="17" style="358" customWidth="true"/>
    <col min="11017" max="11017" width="37" style="358" customWidth="true"/>
    <col min="11018" max="11018" width="17.375" style="358" customWidth="true"/>
    <col min="11019" max="11268" width="9" style="358" customWidth="true"/>
    <col min="11269" max="11269" width="29.625" style="358" customWidth="true"/>
    <col min="11270" max="11270" width="12.75" style="358"/>
    <col min="11271" max="11271" width="29.75" style="358" customWidth="true"/>
    <col min="11272" max="11272" width="17" style="358" customWidth="true"/>
    <col min="11273" max="11273" width="37" style="358" customWidth="true"/>
    <col min="11274" max="11274" width="17.375" style="358" customWidth="true"/>
    <col min="11275" max="11524" width="9" style="358" customWidth="true"/>
    <col min="11525" max="11525" width="29.625" style="358" customWidth="true"/>
    <col min="11526" max="11526" width="12.75" style="358"/>
    <col min="11527" max="11527" width="29.75" style="358" customWidth="true"/>
    <col min="11528" max="11528" width="17" style="358" customWidth="true"/>
    <col min="11529" max="11529" width="37" style="358" customWidth="true"/>
    <col min="11530" max="11530" width="17.375" style="358" customWidth="true"/>
    <col min="11531" max="11780" width="9" style="358" customWidth="true"/>
    <col min="11781" max="11781" width="29.625" style="358" customWidth="true"/>
    <col min="11782" max="11782" width="12.75" style="358"/>
    <col min="11783" max="11783" width="29.75" style="358" customWidth="true"/>
    <col min="11784" max="11784" width="17" style="358" customWidth="true"/>
    <col min="11785" max="11785" width="37" style="358" customWidth="true"/>
    <col min="11786" max="11786" width="17.375" style="358" customWidth="true"/>
    <col min="11787" max="12036" width="9" style="358" customWidth="true"/>
    <col min="12037" max="12037" width="29.625" style="358" customWidth="true"/>
    <col min="12038" max="12038" width="12.75" style="358"/>
    <col min="12039" max="12039" width="29.75" style="358" customWidth="true"/>
    <col min="12040" max="12040" width="17" style="358" customWidth="true"/>
    <col min="12041" max="12041" width="37" style="358" customWidth="true"/>
    <col min="12042" max="12042" width="17.375" style="358" customWidth="true"/>
    <col min="12043" max="12292" width="9" style="358" customWidth="true"/>
    <col min="12293" max="12293" width="29.625" style="358" customWidth="true"/>
    <col min="12294" max="12294" width="12.75" style="358"/>
    <col min="12295" max="12295" width="29.75" style="358" customWidth="true"/>
    <col min="12296" max="12296" width="17" style="358" customWidth="true"/>
    <col min="12297" max="12297" width="37" style="358" customWidth="true"/>
    <col min="12298" max="12298" width="17.375" style="358" customWidth="true"/>
    <col min="12299" max="12548" width="9" style="358" customWidth="true"/>
    <col min="12549" max="12549" width="29.625" style="358" customWidth="true"/>
    <col min="12550" max="12550" width="12.75" style="358"/>
    <col min="12551" max="12551" width="29.75" style="358" customWidth="true"/>
    <col min="12552" max="12552" width="17" style="358" customWidth="true"/>
    <col min="12553" max="12553" width="37" style="358" customWidth="true"/>
    <col min="12554" max="12554" width="17.375" style="358" customWidth="true"/>
    <col min="12555" max="12804" width="9" style="358" customWidth="true"/>
    <col min="12805" max="12805" width="29.625" style="358" customWidth="true"/>
    <col min="12806" max="12806" width="12.75" style="358"/>
    <col min="12807" max="12807" width="29.75" style="358" customWidth="true"/>
    <col min="12808" max="12808" width="17" style="358" customWidth="true"/>
    <col min="12809" max="12809" width="37" style="358" customWidth="true"/>
    <col min="12810" max="12810" width="17.375" style="358" customWidth="true"/>
    <col min="12811" max="13060" width="9" style="358" customWidth="true"/>
    <col min="13061" max="13061" width="29.625" style="358" customWidth="true"/>
    <col min="13062" max="13062" width="12.75" style="358"/>
    <col min="13063" max="13063" width="29.75" style="358" customWidth="true"/>
    <col min="13064" max="13064" width="17" style="358" customWidth="true"/>
    <col min="13065" max="13065" width="37" style="358" customWidth="true"/>
    <col min="13066" max="13066" width="17.375" style="358" customWidth="true"/>
    <col min="13067" max="13316" width="9" style="358" customWidth="true"/>
    <col min="13317" max="13317" width="29.625" style="358" customWidth="true"/>
    <col min="13318" max="13318" width="12.75" style="358"/>
    <col min="13319" max="13319" width="29.75" style="358" customWidth="true"/>
    <col min="13320" max="13320" width="17" style="358" customWidth="true"/>
    <col min="13321" max="13321" width="37" style="358" customWidth="true"/>
    <col min="13322" max="13322" width="17.375" style="358" customWidth="true"/>
    <col min="13323" max="13572" width="9" style="358" customWidth="true"/>
    <col min="13573" max="13573" width="29.625" style="358" customWidth="true"/>
    <col min="13574" max="13574" width="12.75" style="358"/>
    <col min="13575" max="13575" width="29.75" style="358" customWidth="true"/>
    <col min="13576" max="13576" width="17" style="358" customWidth="true"/>
    <col min="13577" max="13577" width="37" style="358" customWidth="true"/>
    <col min="13578" max="13578" width="17.375" style="358" customWidth="true"/>
    <col min="13579" max="13828" width="9" style="358" customWidth="true"/>
    <col min="13829" max="13829" width="29.625" style="358" customWidth="true"/>
    <col min="13830" max="13830" width="12.75" style="358"/>
    <col min="13831" max="13831" width="29.75" style="358" customWidth="true"/>
    <col min="13832" max="13832" width="17" style="358" customWidth="true"/>
    <col min="13833" max="13833" width="37" style="358" customWidth="true"/>
    <col min="13834" max="13834" width="17.375" style="358" customWidth="true"/>
    <col min="13835" max="14084" width="9" style="358" customWidth="true"/>
    <col min="14085" max="14085" width="29.625" style="358" customWidth="true"/>
    <col min="14086" max="14086" width="12.75" style="358"/>
    <col min="14087" max="14087" width="29.75" style="358" customWidth="true"/>
    <col min="14088" max="14088" width="17" style="358" customWidth="true"/>
    <col min="14089" max="14089" width="37" style="358" customWidth="true"/>
    <col min="14090" max="14090" width="17.375" style="358" customWidth="true"/>
    <col min="14091" max="14340" width="9" style="358" customWidth="true"/>
    <col min="14341" max="14341" width="29.625" style="358" customWidth="true"/>
    <col min="14342" max="14342" width="12.75" style="358"/>
    <col min="14343" max="14343" width="29.75" style="358" customWidth="true"/>
    <col min="14344" max="14344" width="17" style="358" customWidth="true"/>
    <col min="14345" max="14345" width="37" style="358" customWidth="true"/>
    <col min="14346" max="14346" width="17.375" style="358" customWidth="true"/>
    <col min="14347" max="14596" width="9" style="358" customWidth="true"/>
    <col min="14597" max="14597" width="29.625" style="358" customWidth="true"/>
    <col min="14598" max="14598" width="12.75" style="358"/>
    <col min="14599" max="14599" width="29.75" style="358" customWidth="true"/>
    <col min="14600" max="14600" width="17" style="358" customWidth="true"/>
    <col min="14601" max="14601" width="37" style="358" customWidth="true"/>
    <col min="14602" max="14602" width="17.375" style="358" customWidth="true"/>
    <col min="14603" max="14852" width="9" style="358" customWidth="true"/>
    <col min="14853" max="14853" width="29.625" style="358" customWidth="true"/>
    <col min="14854" max="14854" width="12.75" style="358"/>
    <col min="14855" max="14855" width="29.75" style="358" customWidth="true"/>
    <col min="14856" max="14856" width="17" style="358" customWidth="true"/>
    <col min="14857" max="14857" width="37" style="358" customWidth="true"/>
    <col min="14858" max="14858" width="17.375" style="358" customWidth="true"/>
    <col min="14859" max="15108" width="9" style="358" customWidth="true"/>
    <col min="15109" max="15109" width="29.625" style="358" customWidth="true"/>
    <col min="15110" max="15110" width="12.75" style="358"/>
    <col min="15111" max="15111" width="29.75" style="358" customWidth="true"/>
    <col min="15112" max="15112" width="17" style="358" customWidth="true"/>
    <col min="15113" max="15113" width="37" style="358" customWidth="true"/>
    <col min="15114" max="15114" width="17.375" style="358" customWidth="true"/>
    <col min="15115" max="15364" width="9" style="358" customWidth="true"/>
    <col min="15365" max="15365" width="29.625" style="358" customWidth="true"/>
    <col min="15366" max="15366" width="12.75" style="358"/>
    <col min="15367" max="15367" width="29.75" style="358" customWidth="true"/>
    <col min="15368" max="15368" width="17" style="358" customWidth="true"/>
    <col min="15369" max="15369" width="37" style="358" customWidth="true"/>
    <col min="15370" max="15370" width="17.375" style="358" customWidth="true"/>
    <col min="15371" max="15620" width="9" style="358" customWidth="true"/>
    <col min="15621" max="15621" width="29.625" style="358" customWidth="true"/>
    <col min="15622" max="15622" width="12.75" style="358"/>
    <col min="15623" max="15623" width="29.75" style="358" customWidth="true"/>
    <col min="15624" max="15624" width="17" style="358" customWidth="true"/>
    <col min="15625" max="15625" width="37" style="358" customWidth="true"/>
    <col min="15626" max="15626" width="17.375" style="358" customWidth="true"/>
    <col min="15627" max="15876" width="9" style="358" customWidth="true"/>
    <col min="15877" max="15877" width="29.625" style="358" customWidth="true"/>
    <col min="15878" max="15878" width="12.75" style="358"/>
    <col min="15879" max="15879" width="29.75" style="358" customWidth="true"/>
    <col min="15880" max="15880" width="17" style="358" customWidth="true"/>
    <col min="15881" max="15881" width="37" style="358" customWidth="true"/>
    <col min="15882" max="15882" width="17.375" style="358" customWidth="true"/>
    <col min="15883" max="16132" width="9" style="358" customWidth="true"/>
    <col min="16133" max="16133" width="29.625" style="358" customWidth="true"/>
    <col min="16134" max="16134" width="12.75" style="358"/>
    <col min="16135" max="16135" width="29.75" style="358" customWidth="true"/>
    <col min="16136" max="16136" width="17" style="358" customWidth="true"/>
    <col min="16137" max="16137" width="37" style="358" customWidth="true"/>
    <col min="16138" max="16138" width="17.375" style="358" customWidth="true"/>
    <col min="16139" max="16384" width="9" style="358" customWidth="true"/>
  </cols>
  <sheetData>
    <row r="1" ht="18.75" customHeight="true" spans="1:13">
      <c r="A1" s="73" t="s">
        <v>868</v>
      </c>
      <c r="B1" s="73"/>
      <c r="C1" s="73"/>
      <c r="D1" s="73"/>
      <c r="E1" s="73"/>
      <c r="F1" s="377"/>
      <c r="G1" s="377"/>
      <c r="H1" s="73"/>
      <c r="I1" s="73"/>
      <c r="J1" s="73"/>
      <c r="K1" s="73"/>
      <c r="L1" s="73"/>
      <c r="M1" s="73"/>
    </row>
    <row r="2" ht="27.6" customHeight="true" spans="1:14">
      <c r="A2" s="105" t="s">
        <v>869</v>
      </c>
      <c r="B2" s="105"/>
      <c r="C2" s="105"/>
      <c r="D2" s="105"/>
      <c r="E2" s="105"/>
      <c r="F2" s="378"/>
      <c r="G2" s="378"/>
      <c r="H2" s="105"/>
      <c r="I2" s="105"/>
      <c r="J2" s="105"/>
      <c r="K2" s="105"/>
      <c r="L2" s="105"/>
      <c r="M2" s="105"/>
      <c r="N2" s="105"/>
    </row>
    <row r="3" ht="23.25" customHeight="true" spans="1:14">
      <c r="A3" s="362"/>
      <c r="B3" s="362"/>
      <c r="C3" s="362"/>
      <c r="D3" s="362"/>
      <c r="E3" s="362"/>
      <c r="F3" s="379"/>
      <c r="G3" s="379"/>
      <c r="H3" s="362"/>
      <c r="I3" s="391" t="s">
        <v>2</v>
      </c>
      <c r="J3" s="391"/>
      <c r="K3" s="391"/>
      <c r="L3" s="391"/>
      <c r="M3" s="391"/>
      <c r="N3" s="391"/>
    </row>
    <row r="4" s="357" customFormat="true" ht="45" customHeight="true" spans="1:14">
      <c r="A4" s="363" t="s">
        <v>3</v>
      </c>
      <c r="B4" s="364" t="s">
        <v>61</v>
      </c>
      <c r="C4" s="364" t="s">
        <v>62</v>
      </c>
      <c r="D4" s="364" t="s">
        <v>63</v>
      </c>
      <c r="E4" s="364" t="s">
        <v>4</v>
      </c>
      <c r="F4" s="380" t="s">
        <v>65</v>
      </c>
      <c r="G4" s="380" t="s">
        <v>66</v>
      </c>
      <c r="H4" s="111" t="s">
        <v>870</v>
      </c>
      <c r="I4" s="364" t="s">
        <v>61</v>
      </c>
      <c r="J4" s="364" t="s">
        <v>62</v>
      </c>
      <c r="K4" s="364" t="s">
        <v>63</v>
      </c>
      <c r="L4" s="364" t="s">
        <v>4</v>
      </c>
      <c r="M4" s="364" t="s">
        <v>65</v>
      </c>
      <c r="N4" s="392" t="s">
        <v>66</v>
      </c>
    </row>
    <row r="5" s="357" customFormat="true" ht="24" customHeight="true" spans="1:14">
      <c r="A5" s="363" t="s">
        <v>69</v>
      </c>
      <c r="B5" s="365"/>
      <c r="C5" s="365"/>
      <c r="D5" s="365"/>
      <c r="E5" s="365"/>
      <c r="F5" s="381"/>
      <c r="G5" s="382"/>
      <c r="H5" s="111" t="s">
        <v>69</v>
      </c>
      <c r="I5" s="365">
        <f>B5</f>
        <v>0</v>
      </c>
      <c r="J5" s="365"/>
      <c r="K5" s="365"/>
      <c r="L5" s="365">
        <f>E5</f>
        <v>0</v>
      </c>
      <c r="M5" s="372"/>
      <c r="N5" s="393"/>
    </row>
    <row r="6" s="357" customFormat="true" ht="24" customHeight="true" spans="1:14">
      <c r="A6" s="115" t="s">
        <v>70</v>
      </c>
      <c r="B6" s="365"/>
      <c r="C6" s="365"/>
      <c r="D6" s="365"/>
      <c r="E6" s="365"/>
      <c r="F6" s="381"/>
      <c r="G6" s="381"/>
      <c r="H6" s="116" t="s">
        <v>71</v>
      </c>
      <c r="I6" s="365"/>
      <c r="J6" s="365"/>
      <c r="K6" s="365"/>
      <c r="L6" s="365"/>
      <c r="M6" s="381"/>
      <c r="N6" s="394"/>
    </row>
    <row r="7" s="357" customFormat="true" ht="22.5" customHeight="true" spans="1:17">
      <c r="A7" s="366" t="s">
        <v>871</v>
      </c>
      <c r="B7" s="153"/>
      <c r="C7" s="153"/>
      <c r="D7" s="367"/>
      <c r="E7" s="367"/>
      <c r="F7" s="383"/>
      <c r="G7" s="383"/>
      <c r="H7" s="366" t="s">
        <v>872</v>
      </c>
      <c r="I7" s="367"/>
      <c r="J7" s="367"/>
      <c r="K7" s="367"/>
      <c r="L7" s="367"/>
      <c r="M7" s="381"/>
      <c r="N7" s="366"/>
      <c r="Q7" s="397"/>
    </row>
    <row r="8" s="357" customFormat="true" ht="22.5" customHeight="true" spans="1:17">
      <c r="A8" s="366" t="s">
        <v>873</v>
      </c>
      <c r="B8" s="153"/>
      <c r="C8" s="153"/>
      <c r="D8" s="367"/>
      <c r="E8" s="367"/>
      <c r="F8" s="381"/>
      <c r="G8" s="383"/>
      <c r="H8" s="366" t="s">
        <v>874</v>
      </c>
      <c r="I8" s="153"/>
      <c r="J8" s="153"/>
      <c r="K8" s="367"/>
      <c r="L8" s="367"/>
      <c r="M8" s="343"/>
      <c r="N8" s="366"/>
      <c r="Q8" s="397"/>
    </row>
    <row r="9" s="357" customFormat="true" ht="22.5" customHeight="true" spans="1:17">
      <c r="A9" s="366" t="s">
        <v>875</v>
      </c>
      <c r="B9" s="343"/>
      <c r="C9" s="343"/>
      <c r="D9" s="343"/>
      <c r="E9" s="343"/>
      <c r="F9" s="383"/>
      <c r="G9" s="383"/>
      <c r="H9" s="366" t="s">
        <v>876</v>
      </c>
      <c r="I9" s="367"/>
      <c r="J9" s="367"/>
      <c r="K9" s="367"/>
      <c r="L9" s="367"/>
      <c r="M9" s="343"/>
      <c r="N9" s="366"/>
      <c r="Q9" s="397"/>
    </row>
    <row r="10" s="357" customFormat="true" ht="22.5" customHeight="true" spans="1:17">
      <c r="A10" s="366" t="s">
        <v>877</v>
      </c>
      <c r="B10" s="368"/>
      <c r="C10" s="368"/>
      <c r="D10" s="368"/>
      <c r="E10" s="368"/>
      <c r="F10" s="384"/>
      <c r="G10" s="384"/>
      <c r="H10" s="366" t="s">
        <v>878</v>
      </c>
      <c r="I10" s="367"/>
      <c r="J10" s="367"/>
      <c r="K10" s="367"/>
      <c r="L10" s="367"/>
      <c r="M10" s="343"/>
      <c r="N10" s="366"/>
      <c r="Q10" s="397"/>
    </row>
    <row r="11" s="357" customFormat="true" ht="22.5" customHeight="true" spans="1:17">
      <c r="A11" s="366"/>
      <c r="B11" s="369"/>
      <c r="C11" s="369"/>
      <c r="D11" s="369"/>
      <c r="E11" s="369"/>
      <c r="F11" s="385"/>
      <c r="G11" s="385"/>
      <c r="H11" s="366" t="s">
        <v>879</v>
      </c>
      <c r="I11" s="153"/>
      <c r="J11" s="153"/>
      <c r="K11" s="367"/>
      <c r="L11" s="367"/>
      <c r="M11" s="343"/>
      <c r="N11" s="366"/>
      <c r="Q11" s="397"/>
    </row>
    <row r="12" s="357" customFormat="true" ht="22.5" customHeight="true" spans="1:17">
      <c r="A12" s="366"/>
      <c r="B12" s="369"/>
      <c r="C12" s="369"/>
      <c r="D12" s="369"/>
      <c r="E12" s="369"/>
      <c r="F12" s="385"/>
      <c r="G12" s="385"/>
      <c r="H12" s="366" t="s">
        <v>880</v>
      </c>
      <c r="I12" s="343"/>
      <c r="J12" s="343"/>
      <c r="K12" s="343"/>
      <c r="L12" s="343"/>
      <c r="M12" s="343"/>
      <c r="N12" s="366"/>
      <c r="Q12" s="397"/>
    </row>
    <row r="13" s="357" customFormat="true" ht="22.5" customHeight="true" spans="1:17">
      <c r="A13" s="366"/>
      <c r="B13" s="369"/>
      <c r="C13" s="369"/>
      <c r="D13" s="369"/>
      <c r="E13" s="369"/>
      <c r="F13" s="385"/>
      <c r="G13" s="385"/>
      <c r="H13" s="386" t="s">
        <v>881</v>
      </c>
      <c r="I13" s="155"/>
      <c r="J13" s="155"/>
      <c r="K13" s="343"/>
      <c r="L13" s="343"/>
      <c r="M13" s="343"/>
      <c r="N13" s="366"/>
      <c r="Q13" s="397"/>
    </row>
    <row r="14" s="357" customFormat="true" ht="22.5" customHeight="true" spans="1:17">
      <c r="A14" s="121"/>
      <c r="B14" s="369"/>
      <c r="C14" s="369"/>
      <c r="D14" s="369"/>
      <c r="E14" s="369"/>
      <c r="F14" s="385"/>
      <c r="G14" s="385"/>
      <c r="H14" s="366" t="s">
        <v>882</v>
      </c>
      <c r="I14" s="155"/>
      <c r="J14" s="155"/>
      <c r="K14" s="343"/>
      <c r="L14" s="343"/>
      <c r="M14" s="343"/>
      <c r="N14" s="366"/>
      <c r="Q14" s="397"/>
    </row>
    <row r="15" s="357" customFormat="true" ht="22.5" customHeight="true" spans="1:17">
      <c r="A15" s="121"/>
      <c r="B15" s="369"/>
      <c r="C15" s="369"/>
      <c r="D15" s="369"/>
      <c r="E15" s="369"/>
      <c r="F15" s="385"/>
      <c r="G15" s="385"/>
      <c r="H15" s="366" t="s">
        <v>883</v>
      </c>
      <c r="I15" s="343"/>
      <c r="J15" s="343"/>
      <c r="K15" s="343"/>
      <c r="L15" s="343"/>
      <c r="M15" s="343"/>
      <c r="N15" s="393"/>
      <c r="Q15" s="397"/>
    </row>
    <row r="16" s="357" customFormat="true" ht="22.5" customHeight="true" spans="1:17">
      <c r="A16" s="121"/>
      <c r="B16" s="369"/>
      <c r="C16" s="369"/>
      <c r="D16" s="369"/>
      <c r="E16" s="369"/>
      <c r="F16" s="385"/>
      <c r="G16" s="385"/>
      <c r="H16" s="366" t="s">
        <v>884</v>
      </c>
      <c r="I16" s="343"/>
      <c r="J16" s="343"/>
      <c r="K16" s="343"/>
      <c r="L16" s="343"/>
      <c r="M16" s="343"/>
      <c r="N16" s="393"/>
      <c r="Q16" s="397"/>
    </row>
    <row r="17" s="357" customFormat="true" ht="22.5" customHeight="true" spans="1:17">
      <c r="A17" s="121"/>
      <c r="B17" s="369"/>
      <c r="C17" s="369"/>
      <c r="D17" s="369"/>
      <c r="E17" s="369"/>
      <c r="F17" s="385"/>
      <c r="G17" s="385"/>
      <c r="H17" s="366" t="s">
        <v>885</v>
      </c>
      <c r="I17" s="343"/>
      <c r="J17" s="343"/>
      <c r="K17" s="343"/>
      <c r="L17" s="343"/>
      <c r="M17" s="343"/>
      <c r="N17" s="393"/>
      <c r="Q17" s="397"/>
    </row>
    <row r="18" s="357" customFormat="true" ht="22.5" customHeight="true" spans="1:17">
      <c r="A18" s="370"/>
      <c r="B18" s="371"/>
      <c r="C18" s="371"/>
      <c r="D18" s="371"/>
      <c r="E18" s="371"/>
      <c r="F18" s="387"/>
      <c r="G18" s="387"/>
      <c r="H18" s="366" t="s">
        <v>886</v>
      </c>
      <c r="I18" s="155"/>
      <c r="J18" s="155"/>
      <c r="K18" s="343"/>
      <c r="L18" s="343"/>
      <c r="M18" s="343"/>
      <c r="N18" s="395"/>
      <c r="Q18" s="397"/>
    </row>
    <row r="19" s="357" customFormat="true" ht="22.5" customHeight="true" spans="1:14">
      <c r="A19" s="115" t="s">
        <v>120</v>
      </c>
      <c r="B19" s="372"/>
      <c r="C19" s="372"/>
      <c r="D19" s="372"/>
      <c r="E19" s="372"/>
      <c r="F19" s="381"/>
      <c r="G19" s="388"/>
      <c r="H19" s="115" t="s">
        <v>121</v>
      </c>
      <c r="I19" s="372"/>
      <c r="J19" s="372"/>
      <c r="K19" s="372"/>
      <c r="L19" s="372"/>
      <c r="M19" s="372"/>
      <c r="N19" s="396"/>
    </row>
    <row r="20" s="357" customFormat="true" ht="22.5" customHeight="true" spans="1:14">
      <c r="A20" s="373" t="s">
        <v>887</v>
      </c>
      <c r="B20" s="343"/>
      <c r="C20" s="343"/>
      <c r="D20" s="343"/>
      <c r="E20" s="343"/>
      <c r="F20" s="383"/>
      <c r="G20" s="389"/>
      <c r="H20" s="373" t="s">
        <v>888</v>
      </c>
      <c r="I20" s="343"/>
      <c r="J20" s="343"/>
      <c r="K20" s="343"/>
      <c r="L20" s="343"/>
      <c r="M20" s="343"/>
      <c r="N20" s="393"/>
    </row>
    <row r="21" s="357" customFormat="true" ht="22.5" customHeight="true" spans="1:14">
      <c r="A21" s="373" t="s">
        <v>889</v>
      </c>
      <c r="B21" s="343"/>
      <c r="C21" s="343"/>
      <c r="D21" s="343"/>
      <c r="E21" s="343"/>
      <c r="F21" s="383"/>
      <c r="G21" s="389"/>
      <c r="H21" s="373" t="s">
        <v>890</v>
      </c>
      <c r="I21" s="343"/>
      <c r="J21" s="343"/>
      <c r="K21" s="343"/>
      <c r="L21" s="343"/>
      <c r="M21" s="343"/>
      <c r="N21" s="393"/>
    </row>
    <row r="22" s="357" customFormat="true" ht="20.1" customHeight="true" spans="1:14">
      <c r="A22" s="374"/>
      <c r="B22" s="375"/>
      <c r="C22" s="375"/>
      <c r="D22" s="375"/>
      <c r="E22" s="375"/>
      <c r="F22" s="389"/>
      <c r="G22" s="389"/>
      <c r="H22" s="373" t="s">
        <v>775</v>
      </c>
      <c r="I22" s="343"/>
      <c r="J22" s="343"/>
      <c r="K22" s="343"/>
      <c r="L22" s="343"/>
      <c r="M22" s="343"/>
      <c r="N22" s="393"/>
    </row>
    <row r="23" ht="44.25" customHeight="true" spans="1:14">
      <c r="A23" s="348" t="s">
        <v>891</v>
      </c>
      <c r="B23" s="376"/>
      <c r="C23" s="376"/>
      <c r="D23" s="376"/>
      <c r="E23" s="376"/>
      <c r="F23" s="390"/>
      <c r="G23" s="390"/>
      <c r="H23" s="376"/>
      <c r="I23" s="376"/>
      <c r="J23" s="376"/>
      <c r="K23" s="376"/>
      <c r="L23" s="376"/>
      <c r="M23" s="376"/>
      <c r="N23" s="376"/>
    </row>
    <row r="24" ht="20.1" customHeight="true" spans="1:1">
      <c r="A24" s="358" t="s">
        <v>686</v>
      </c>
    </row>
    <row r="25" ht="20.1" customHeight="true"/>
    <row r="26" ht="20.1" customHeight="true"/>
    <row r="27" ht="20.1" customHeight="true"/>
  </sheetData>
  <mergeCells count="4">
    <mergeCell ref="A1:H1"/>
    <mergeCell ref="A2:N2"/>
    <mergeCell ref="I3:N3"/>
    <mergeCell ref="A23:N23"/>
  </mergeCells>
  <printOptions horizontalCentered="true"/>
  <pageMargins left="0.15748031496063" right="0.15748031496063" top="0.511811023622047" bottom="0.31496062992126" header="0.31496062992126" footer="0.31496062992126"/>
  <pageSetup paperSize="9" scale="85" fitToHeight="0" orientation="landscape" blackAndWhite="true" errors="blank"/>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A2" sqref="A2:D35"/>
    </sheetView>
  </sheetViews>
  <sheetFormatPr defaultColWidth="9" defaultRowHeight="13.5" outlineLevelCol="3"/>
  <cols>
    <col min="1" max="3" width="22.125" customWidth="true"/>
    <col min="4" max="4" width="27" customWidth="true"/>
    <col min="5" max="5" width="28.875" customWidth="true"/>
  </cols>
  <sheetData>
    <row r="1" ht="89.25" customHeight="true" spans="1:4">
      <c r="A1" s="356" t="s">
        <v>892</v>
      </c>
      <c r="B1" s="68"/>
      <c r="C1" s="68"/>
      <c r="D1" s="68"/>
    </row>
    <row r="2" ht="27" customHeight="true" spans="1:4">
      <c r="A2" s="96" t="s">
        <v>893</v>
      </c>
      <c r="B2" s="97"/>
      <c r="C2" s="97"/>
      <c r="D2" s="97"/>
    </row>
    <row r="3" ht="37.5" customHeight="true" spans="1:4">
      <c r="A3" s="97"/>
      <c r="B3" s="97"/>
      <c r="C3" s="97"/>
      <c r="D3" s="97"/>
    </row>
    <row r="4" ht="27" customHeight="true" spans="1:4">
      <c r="A4" s="97"/>
      <c r="B4" s="97"/>
      <c r="C4" s="97"/>
      <c r="D4" s="97"/>
    </row>
    <row r="5" ht="36.75" customHeight="true" spans="1:4">
      <c r="A5" s="97"/>
      <c r="B5" s="97"/>
      <c r="C5" s="97"/>
      <c r="D5" s="97"/>
    </row>
    <row r="6" ht="36.75" customHeight="true" spans="1:4">
      <c r="A6" s="97"/>
      <c r="B6" s="97"/>
      <c r="C6" s="97"/>
      <c r="D6" s="97"/>
    </row>
    <row r="7" ht="36.75" customHeight="true" spans="1:4">
      <c r="A7" s="97"/>
      <c r="B7" s="97"/>
      <c r="C7" s="97"/>
      <c r="D7" s="97"/>
    </row>
    <row r="8" ht="75" customHeight="true" spans="1:4">
      <c r="A8" s="97"/>
      <c r="B8" s="97"/>
      <c r="C8" s="97"/>
      <c r="D8" s="97"/>
    </row>
    <row r="9" ht="16.5" customHeight="true" spans="1:4">
      <c r="A9" s="97"/>
      <c r="B9" s="97"/>
      <c r="C9" s="97"/>
      <c r="D9" s="97"/>
    </row>
    <row r="10" customHeight="true" spans="1:4">
      <c r="A10" s="97"/>
      <c r="B10" s="97"/>
      <c r="C10" s="97"/>
      <c r="D10" s="97"/>
    </row>
    <row r="11" ht="27" customHeight="true" spans="1:4">
      <c r="A11" s="97"/>
      <c r="B11" s="97"/>
      <c r="C11" s="97"/>
      <c r="D11" s="97"/>
    </row>
    <row r="12" ht="1.5" customHeight="true" spans="1:4">
      <c r="A12" s="97"/>
      <c r="B12" s="97"/>
      <c r="C12" s="97"/>
      <c r="D12" s="97"/>
    </row>
    <row r="13" ht="14.25" hidden="true" customHeight="true" spans="1:4">
      <c r="A13" s="97"/>
      <c r="B13" s="97"/>
      <c r="C13" s="97"/>
      <c r="D13" s="97"/>
    </row>
    <row r="14" ht="14.25" hidden="true" customHeight="true" spans="1:4">
      <c r="A14" s="97"/>
      <c r="B14" s="97"/>
      <c r="C14" s="97"/>
      <c r="D14" s="97"/>
    </row>
    <row r="15" ht="14.25" hidden="true" customHeight="true" spans="1:4">
      <c r="A15" s="97"/>
      <c r="B15" s="97"/>
      <c r="C15" s="97"/>
      <c r="D15" s="97"/>
    </row>
    <row r="16" ht="14.25" hidden="true" customHeight="true" spans="1:4">
      <c r="A16" s="97"/>
      <c r="B16" s="97"/>
      <c r="C16" s="97"/>
      <c r="D16" s="97"/>
    </row>
    <row r="17" ht="14.25" hidden="true" customHeight="true" spans="1:4">
      <c r="A17" s="97"/>
      <c r="B17" s="97"/>
      <c r="C17" s="97"/>
      <c r="D17" s="97"/>
    </row>
    <row r="18" ht="14.25" hidden="true" customHeight="true" spans="1:4">
      <c r="A18" s="97"/>
      <c r="B18" s="97"/>
      <c r="C18" s="97"/>
      <c r="D18" s="97"/>
    </row>
    <row r="19" ht="14.25" hidden="true" customHeight="true" spans="1:4">
      <c r="A19" s="97"/>
      <c r="B19" s="97"/>
      <c r="C19" s="97"/>
      <c r="D19" s="97"/>
    </row>
    <row r="20" ht="14.25" hidden="true" customHeight="true" spans="1:4">
      <c r="A20" s="97"/>
      <c r="B20" s="97"/>
      <c r="C20" s="97"/>
      <c r="D20" s="97"/>
    </row>
    <row r="21" ht="14.25" hidden="true" customHeight="true" spans="1:4">
      <c r="A21" s="97"/>
      <c r="B21" s="97"/>
      <c r="C21" s="97"/>
      <c r="D21" s="97"/>
    </row>
    <row r="22" ht="14.25" hidden="true" customHeight="true" spans="1:4">
      <c r="A22" s="97"/>
      <c r="B22" s="97"/>
      <c r="C22" s="97"/>
      <c r="D22" s="97"/>
    </row>
    <row r="23" ht="14.25" hidden="true" customHeight="true" spans="1:4">
      <c r="A23" s="97"/>
      <c r="B23" s="97"/>
      <c r="C23" s="97"/>
      <c r="D23" s="97"/>
    </row>
    <row r="24" ht="14.25" hidden="true" customHeight="true" spans="1:4">
      <c r="A24" s="97"/>
      <c r="B24" s="97"/>
      <c r="C24" s="97"/>
      <c r="D24" s="97"/>
    </row>
    <row r="25" ht="14.25" hidden="true" customHeight="true" spans="1:4">
      <c r="A25" s="97"/>
      <c r="B25" s="97"/>
      <c r="C25" s="97"/>
      <c r="D25" s="97"/>
    </row>
    <row r="26" ht="14.25" hidden="true" customHeight="true" spans="1:4">
      <c r="A26" s="97"/>
      <c r="B26" s="97"/>
      <c r="C26" s="97"/>
      <c r="D26" s="97"/>
    </row>
    <row r="27" ht="29.25" hidden="true" customHeight="true" spans="1:4">
      <c r="A27" s="97"/>
      <c r="B27" s="97"/>
      <c r="C27" s="97"/>
      <c r="D27" s="97"/>
    </row>
    <row r="28" ht="14.25" hidden="true" customHeight="true" spans="1:4">
      <c r="A28" s="97"/>
      <c r="B28" s="97"/>
      <c r="C28" s="97"/>
      <c r="D28" s="97"/>
    </row>
    <row r="29" ht="14.25" hidden="true" customHeight="true" spans="1:4">
      <c r="A29" s="97"/>
      <c r="B29" s="97"/>
      <c r="C29" s="97"/>
      <c r="D29" s="97"/>
    </row>
    <row r="30" ht="14.25" hidden="true" customHeight="true" spans="1:4">
      <c r="A30" s="97"/>
      <c r="B30" s="97"/>
      <c r="C30" s="97"/>
      <c r="D30" s="97"/>
    </row>
    <row r="31" ht="14.25" hidden="true" customHeight="true" spans="1:4">
      <c r="A31" s="97"/>
      <c r="B31" s="97"/>
      <c r="C31" s="97"/>
      <c r="D31" s="97"/>
    </row>
    <row r="32" ht="14.25" hidden="true" customHeight="true" spans="1:4">
      <c r="A32" s="97"/>
      <c r="B32" s="97"/>
      <c r="C32" s="97"/>
      <c r="D32" s="97"/>
    </row>
    <row r="33" ht="14.25" hidden="true" customHeight="true" spans="1:4">
      <c r="A33" s="97"/>
      <c r="B33" s="97"/>
      <c r="C33" s="97"/>
      <c r="D33" s="97"/>
    </row>
    <row r="34" ht="14.25" hidden="true" customHeight="true" spans="1:4">
      <c r="A34" s="97"/>
      <c r="B34" s="97"/>
      <c r="C34" s="97"/>
      <c r="D34" s="97"/>
    </row>
    <row r="35" ht="14.25" hidden="true" customHeight="true" spans="1:4">
      <c r="A35" s="97"/>
      <c r="B35" s="97"/>
      <c r="C35" s="97"/>
      <c r="D35" s="97"/>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N36"/>
  <sheetViews>
    <sheetView showZeros="0" workbookViewId="0">
      <selection activeCell="D5" sqref="D5"/>
    </sheetView>
  </sheetViews>
  <sheetFormatPr defaultColWidth="9" defaultRowHeight="14.25"/>
  <cols>
    <col min="1" max="1" width="38.125" style="332" customWidth="true"/>
    <col min="2" max="2" width="10.125" style="333" customWidth="true"/>
    <col min="3" max="6" width="11.625" style="333" customWidth="true"/>
    <col min="7" max="7" width="13.5" style="333" customWidth="true"/>
    <col min="8" max="8" width="40.375" style="333" customWidth="true"/>
    <col min="9" max="9" width="9.625" style="333" customWidth="true"/>
    <col min="10" max="13" width="11.625" style="333" customWidth="true"/>
    <col min="14" max="14" width="13.5" style="333" customWidth="true"/>
    <col min="15" max="257" width="9" style="333"/>
    <col min="258" max="258" width="36.75" style="333" customWidth="true"/>
    <col min="259" max="259" width="11.625" style="333" customWidth="true"/>
    <col min="260" max="260" width="8.125" style="333" customWidth="true"/>
    <col min="261" max="261" width="36.5" style="333" customWidth="true"/>
    <col min="262" max="262" width="10.75" style="333" customWidth="true"/>
    <col min="263" max="263" width="8.125" style="333" customWidth="true"/>
    <col min="264" max="264" width="9.125" style="333" customWidth="true"/>
    <col min="265" max="268" width="9" style="333" hidden="true" customWidth="true"/>
    <col min="269" max="513" width="9" style="333"/>
    <col min="514" max="514" width="36.75" style="333" customWidth="true"/>
    <col min="515" max="515" width="11.625" style="333" customWidth="true"/>
    <col min="516" max="516" width="8.125" style="333" customWidth="true"/>
    <col min="517" max="517" width="36.5" style="333" customWidth="true"/>
    <col min="518" max="518" width="10.75" style="333" customWidth="true"/>
    <col min="519" max="519" width="8.125" style="333" customWidth="true"/>
    <col min="520" max="520" width="9.125" style="333" customWidth="true"/>
    <col min="521" max="524" width="9" style="333" hidden="true" customWidth="true"/>
    <col min="525" max="769" width="9" style="333"/>
    <col min="770" max="770" width="36.75" style="333" customWidth="true"/>
    <col min="771" max="771" width="11.625" style="333" customWidth="true"/>
    <col min="772" max="772" width="8.125" style="333" customWidth="true"/>
    <col min="773" max="773" width="36.5" style="333" customWidth="true"/>
    <col min="774" max="774" width="10.75" style="333" customWidth="true"/>
    <col min="775" max="775" width="8.125" style="333" customWidth="true"/>
    <col min="776" max="776" width="9.125" style="333" customWidth="true"/>
    <col min="777" max="780" width="9" style="333" hidden="true" customWidth="true"/>
    <col min="781" max="1025" width="9" style="333"/>
    <col min="1026" max="1026" width="36.75" style="333" customWidth="true"/>
    <col min="1027" max="1027" width="11.625" style="333" customWidth="true"/>
    <col min="1028" max="1028" width="8.125" style="333" customWidth="true"/>
    <col min="1029" max="1029" width="36.5" style="333" customWidth="true"/>
    <col min="1030" max="1030" width="10.75" style="333" customWidth="true"/>
    <col min="1031" max="1031" width="8.125" style="333" customWidth="true"/>
    <col min="1032" max="1032" width="9.125" style="333" customWidth="true"/>
    <col min="1033" max="1036" width="9" style="333" hidden="true" customWidth="true"/>
    <col min="1037" max="1281" width="9" style="333"/>
    <col min="1282" max="1282" width="36.75" style="333" customWidth="true"/>
    <col min="1283" max="1283" width="11.625" style="333" customWidth="true"/>
    <col min="1284" max="1284" width="8.125" style="333" customWidth="true"/>
    <col min="1285" max="1285" width="36.5" style="333" customWidth="true"/>
    <col min="1286" max="1286" width="10.75" style="333" customWidth="true"/>
    <col min="1287" max="1287" width="8.125" style="333" customWidth="true"/>
    <col min="1288" max="1288" width="9.125" style="333" customWidth="true"/>
    <col min="1289" max="1292" width="9" style="333" hidden="true" customWidth="true"/>
    <col min="1293" max="1537" width="9" style="333"/>
    <col min="1538" max="1538" width="36.75" style="333" customWidth="true"/>
    <col min="1539" max="1539" width="11.625" style="333" customWidth="true"/>
    <col min="1540" max="1540" width="8.125" style="333" customWidth="true"/>
    <col min="1541" max="1541" width="36.5" style="333" customWidth="true"/>
    <col min="1542" max="1542" width="10.75" style="333" customWidth="true"/>
    <col min="1543" max="1543" width="8.125" style="333" customWidth="true"/>
    <col min="1544" max="1544" width="9.125" style="333" customWidth="true"/>
    <col min="1545" max="1548" width="9" style="333" hidden="true" customWidth="true"/>
    <col min="1549" max="1793" width="9" style="333"/>
    <col min="1794" max="1794" width="36.75" style="333" customWidth="true"/>
    <col min="1795" max="1795" width="11.625" style="333" customWidth="true"/>
    <col min="1796" max="1796" width="8.125" style="333" customWidth="true"/>
    <col min="1797" max="1797" width="36.5" style="333" customWidth="true"/>
    <col min="1798" max="1798" width="10.75" style="333" customWidth="true"/>
    <col min="1799" max="1799" width="8.125" style="333" customWidth="true"/>
    <col min="1800" max="1800" width="9.125" style="333" customWidth="true"/>
    <col min="1801" max="1804" width="9" style="333" hidden="true" customWidth="true"/>
    <col min="1805" max="2049" width="9" style="333"/>
    <col min="2050" max="2050" width="36.75" style="333" customWidth="true"/>
    <col min="2051" max="2051" width="11.625" style="333" customWidth="true"/>
    <col min="2052" max="2052" width="8.125" style="333" customWidth="true"/>
    <col min="2053" max="2053" width="36.5" style="333" customWidth="true"/>
    <col min="2054" max="2054" width="10.75" style="333" customWidth="true"/>
    <col min="2055" max="2055" width="8.125" style="333" customWidth="true"/>
    <col min="2056" max="2056" width="9.125" style="333" customWidth="true"/>
    <col min="2057" max="2060" width="9" style="333" hidden="true" customWidth="true"/>
    <col min="2061" max="2305" width="9" style="333"/>
    <col min="2306" max="2306" width="36.75" style="333" customWidth="true"/>
    <col min="2307" max="2307" width="11.625" style="333" customWidth="true"/>
    <col min="2308" max="2308" width="8.125" style="333" customWidth="true"/>
    <col min="2309" max="2309" width="36.5" style="333" customWidth="true"/>
    <col min="2310" max="2310" width="10.75" style="333" customWidth="true"/>
    <col min="2311" max="2311" width="8.125" style="333" customWidth="true"/>
    <col min="2312" max="2312" width="9.125" style="333" customWidth="true"/>
    <col min="2313" max="2316" width="9" style="333" hidden="true" customWidth="true"/>
    <col min="2317" max="2561" width="9" style="333"/>
    <col min="2562" max="2562" width="36.75" style="333" customWidth="true"/>
    <col min="2563" max="2563" width="11.625" style="333" customWidth="true"/>
    <col min="2564" max="2564" width="8.125" style="333" customWidth="true"/>
    <col min="2565" max="2565" width="36.5" style="333" customWidth="true"/>
    <col min="2566" max="2566" width="10.75" style="333" customWidth="true"/>
    <col min="2567" max="2567" width="8.125" style="333" customWidth="true"/>
    <col min="2568" max="2568" width="9.125" style="333" customWidth="true"/>
    <col min="2569" max="2572" width="9" style="333" hidden="true" customWidth="true"/>
    <col min="2573" max="2817" width="9" style="333"/>
    <col min="2818" max="2818" width="36.75" style="333" customWidth="true"/>
    <col min="2819" max="2819" width="11.625" style="333" customWidth="true"/>
    <col min="2820" max="2820" width="8.125" style="333" customWidth="true"/>
    <col min="2821" max="2821" width="36.5" style="333" customWidth="true"/>
    <col min="2822" max="2822" width="10.75" style="333" customWidth="true"/>
    <col min="2823" max="2823" width="8.125" style="333" customWidth="true"/>
    <col min="2824" max="2824" width="9.125" style="333" customWidth="true"/>
    <col min="2825" max="2828" width="9" style="333" hidden="true" customWidth="true"/>
    <col min="2829" max="3073" width="9" style="333"/>
    <col min="3074" max="3074" width="36.75" style="333" customWidth="true"/>
    <col min="3075" max="3075" width="11.625" style="333" customWidth="true"/>
    <col min="3076" max="3076" width="8.125" style="333" customWidth="true"/>
    <col min="3077" max="3077" width="36.5" style="333" customWidth="true"/>
    <col min="3078" max="3078" width="10.75" style="333" customWidth="true"/>
    <col min="3079" max="3079" width="8.125" style="333" customWidth="true"/>
    <col min="3080" max="3080" width="9.125" style="333" customWidth="true"/>
    <col min="3081" max="3084" width="9" style="333" hidden="true" customWidth="true"/>
    <col min="3085" max="3329" width="9" style="333"/>
    <col min="3330" max="3330" width="36.75" style="333" customWidth="true"/>
    <col min="3331" max="3331" width="11.625" style="333" customWidth="true"/>
    <col min="3332" max="3332" width="8.125" style="333" customWidth="true"/>
    <col min="3333" max="3333" width="36.5" style="333" customWidth="true"/>
    <col min="3334" max="3334" width="10.75" style="333" customWidth="true"/>
    <col min="3335" max="3335" width="8.125" style="333" customWidth="true"/>
    <col min="3336" max="3336" width="9.125" style="333" customWidth="true"/>
    <col min="3337" max="3340" width="9" style="333" hidden="true" customWidth="true"/>
    <col min="3341" max="3585" width="9" style="333"/>
    <col min="3586" max="3586" width="36.75" style="333" customWidth="true"/>
    <col min="3587" max="3587" width="11.625" style="333" customWidth="true"/>
    <col min="3588" max="3588" width="8.125" style="333" customWidth="true"/>
    <col min="3589" max="3589" width="36.5" style="333" customWidth="true"/>
    <col min="3590" max="3590" width="10.75" style="333" customWidth="true"/>
    <col min="3591" max="3591" width="8.125" style="333" customWidth="true"/>
    <col min="3592" max="3592" width="9.125" style="333" customWidth="true"/>
    <col min="3593" max="3596" width="9" style="333" hidden="true" customWidth="true"/>
    <col min="3597" max="3841" width="9" style="333"/>
    <col min="3842" max="3842" width="36.75" style="333" customWidth="true"/>
    <col min="3843" max="3843" width="11.625" style="333" customWidth="true"/>
    <col min="3844" max="3844" width="8.125" style="333" customWidth="true"/>
    <col min="3845" max="3845" width="36.5" style="333" customWidth="true"/>
    <col min="3846" max="3846" width="10.75" style="333" customWidth="true"/>
    <col min="3847" max="3847" width="8.125" style="333" customWidth="true"/>
    <col min="3848" max="3848" width="9.125" style="333" customWidth="true"/>
    <col min="3849" max="3852" width="9" style="333" hidden="true" customWidth="true"/>
    <col min="3853" max="4097" width="9" style="333"/>
    <col min="4098" max="4098" width="36.75" style="333" customWidth="true"/>
    <col min="4099" max="4099" width="11.625" style="333" customWidth="true"/>
    <col min="4100" max="4100" width="8.125" style="333" customWidth="true"/>
    <col min="4101" max="4101" width="36.5" style="333" customWidth="true"/>
    <col min="4102" max="4102" width="10.75" style="333" customWidth="true"/>
    <col min="4103" max="4103" width="8.125" style="333" customWidth="true"/>
    <col min="4104" max="4104" width="9.125" style="333" customWidth="true"/>
    <col min="4105" max="4108" width="9" style="333" hidden="true" customWidth="true"/>
    <col min="4109" max="4353" width="9" style="333"/>
    <col min="4354" max="4354" width="36.75" style="333" customWidth="true"/>
    <col min="4355" max="4355" width="11.625" style="333" customWidth="true"/>
    <col min="4356" max="4356" width="8.125" style="333" customWidth="true"/>
    <col min="4357" max="4357" width="36.5" style="333" customWidth="true"/>
    <col min="4358" max="4358" width="10.75" style="333" customWidth="true"/>
    <col min="4359" max="4359" width="8.125" style="333" customWidth="true"/>
    <col min="4360" max="4360" width="9.125" style="333" customWidth="true"/>
    <col min="4361" max="4364" width="9" style="333" hidden="true" customWidth="true"/>
    <col min="4365" max="4609" width="9" style="333"/>
    <col min="4610" max="4610" width="36.75" style="333" customWidth="true"/>
    <col min="4611" max="4611" width="11.625" style="333" customWidth="true"/>
    <col min="4612" max="4612" width="8.125" style="333" customWidth="true"/>
    <col min="4613" max="4613" width="36.5" style="333" customWidth="true"/>
    <col min="4614" max="4614" width="10.75" style="333" customWidth="true"/>
    <col min="4615" max="4615" width="8.125" style="333" customWidth="true"/>
    <col min="4616" max="4616" width="9.125" style="333" customWidth="true"/>
    <col min="4617" max="4620" width="9" style="333" hidden="true" customWidth="true"/>
    <col min="4621" max="4865" width="9" style="333"/>
    <col min="4866" max="4866" width="36.75" style="333" customWidth="true"/>
    <col min="4867" max="4867" width="11.625" style="333" customWidth="true"/>
    <col min="4868" max="4868" width="8.125" style="333" customWidth="true"/>
    <col min="4869" max="4869" width="36.5" style="333" customWidth="true"/>
    <col min="4870" max="4870" width="10.75" style="333" customWidth="true"/>
    <col min="4871" max="4871" width="8.125" style="333" customWidth="true"/>
    <col min="4872" max="4872" width="9.125" style="333" customWidth="true"/>
    <col min="4873" max="4876" width="9" style="333" hidden="true" customWidth="true"/>
    <col min="4877" max="5121" width="9" style="333"/>
    <col min="5122" max="5122" width="36.75" style="333" customWidth="true"/>
    <col min="5123" max="5123" width="11.625" style="333" customWidth="true"/>
    <col min="5124" max="5124" width="8.125" style="333" customWidth="true"/>
    <col min="5125" max="5125" width="36.5" style="333" customWidth="true"/>
    <col min="5126" max="5126" width="10.75" style="333" customWidth="true"/>
    <col min="5127" max="5127" width="8.125" style="333" customWidth="true"/>
    <col min="5128" max="5128" width="9.125" style="333" customWidth="true"/>
    <col min="5129" max="5132" width="9" style="333" hidden="true" customWidth="true"/>
    <col min="5133" max="5377" width="9" style="333"/>
    <col min="5378" max="5378" width="36.75" style="333" customWidth="true"/>
    <col min="5379" max="5379" width="11.625" style="333" customWidth="true"/>
    <col min="5380" max="5380" width="8.125" style="333" customWidth="true"/>
    <col min="5381" max="5381" width="36.5" style="333" customWidth="true"/>
    <col min="5382" max="5382" width="10.75" style="333" customWidth="true"/>
    <col min="5383" max="5383" width="8.125" style="333" customWidth="true"/>
    <col min="5384" max="5384" width="9.125" style="333" customWidth="true"/>
    <col min="5385" max="5388" width="9" style="333" hidden="true" customWidth="true"/>
    <col min="5389" max="5633" width="9" style="333"/>
    <col min="5634" max="5634" width="36.75" style="333" customWidth="true"/>
    <col min="5635" max="5635" width="11.625" style="333" customWidth="true"/>
    <col min="5636" max="5636" width="8.125" style="333" customWidth="true"/>
    <col min="5637" max="5637" width="36.5" style="333" customWidth="true"/>
    <col min="5638" max="5638" width="10.75" style="333" customWidth="true"/>
    <col min="5639" max="5639" width="8.125" style="333" customWidth="true"/>
    <col min="5640" max="5640" width="9.125" style="333" customWidth="true"/>
    <col min="5641" max="5644" width="9" style="333" hidden="true" customWidth="true"/>
    <col min="5645" max="5889" width="9" style="333"/>
    <col min="5890" max="5890" width="36.75" style="333" customWidth="true"/>
    <col min="5891" max="5891" width="11.625" style="333" customWidth="true"/>
    <col min="5892" max="5892" width="8.125" style="333" customWidth="true"/>
    <col min="5893" max="5893" width="36.5" style="333" customWidth="true"/>
    <col min="5894" max="5894" width="10.75" style="333" customWidth="true"/>
    <col min="5895" max="5895" width="8.125" style="333" customWidth="true"/>
    <col min="5896" max="5896" width="9.125" style="333" customWidth="true"/>
    <col min="5897" max="5900" width="9" style="333" hidden="true" customWidth="true"/>
    <col min="5901" max="6145" width="9" style="333"/>
    <col min="6146" max="6146" width="36.75" style="333" customWidth="true"/>
    <col min="6147" max="6147" width="11.625" style="333" customWidth="true"/>
    <col min="6148" max="6148" width="8.125" style="333" customWidth="true"/>
    <col min="6149" max="6149" width="36.5" style="333" customWidth="true"/>
    <col min="6150" max="6150" width="10.75" style="333" customWidth="true"/>
    <col min="6151" max="6151" width="8.125" style="333" customWidth="true"/>
    <col min="6152" max="6152" width="9.125" style="333" customWidth="true"/>
    <col min="6153" max="6156" width="9" style="333" hidden="true" customWidth="true"/>
    <col min="6157" max="6401" width="9" style="333"/>
    <col min="6402" max="6402" width="36.75" style="333" customWidth="true"/>
    <col min="6403" max="6403" width="11.625" style="333" customWidth="true"/>
    <col min="6404" max="6404" width="8.125" style="333" customWidth="true"/>
    <col min="6405" max="6405" width="36.5" style="333" customWidth="true"/>
    <col min="6406" max="6406" width="10.75" style="333" customWidth="true"/>
    <col min="6407" max="6407" width="8.125" style="333" customWidth="true"/>
    <col min="6408" max="6408" width="9.125" style="333" customWidth="true"/>
    <col min="6409" max="6412" width="9" style="333" hidden="true" customWidth="true"/>
    <col min="6413" max="6657" width="9" style="333"/>
    <col min="6658" max="6658" width="36.75" style="333" customWidth="true"/>
    <col min="6659" max="6659" width="11.625" style="333" customWidth="true"/>
    <col min="6660" max="6660" width="8.125" style="333" customWidth="true"/>
    <col min="6661" max="6661" width="36.5" style="333" customWidth="true"/>
    <col min="6662" max="6662" width="10.75" style="333" customWidth="true"/>
    <col min="6663" max="6663" width="8.125" style="333" customWidth="true"/>
    <col min="6664" max="6664" width="9.125" style="333" customWidth="true"/>
    <col min="6665" max="6668" width="9" style="333" hidden="true" customWidth="true"/>
    <col min="6669" max="6913" width="9" style="333"/>
    <col min="6914" max="6914" width="36.75" style="333" customWidth="true"/>
    <col min="6915" max="6915" width="11.625" style="333" customWidth="true"/>
    <col min="6916" max="6916" width="8.125" style="333" customWidth="true"/>
    <col min="6917" max="6917" width="36.5" style="333" customWidth="true"/>
    <col min="6918" max="6918" width="10.75" style="333" customWidth="true"/>
    <col min="6919" max="6919" width="8.125" style="333" customWidth="true"/>
    <col min="6920" max="6920" width="9.125" style="333" customWidth="true"/>
    <col min="6921" max="6924" width="9" style="333" hidden="true" customWidth="true"/>
    <col min="6925" max="7169" width="9" style="333"/>
    <col min="7170" max="7170" width="36.75" style="333" customWidth="true"/>
    <col min="7171" max="7171" width="11.625" style="333" customWidth="true"/>
    <col min="7172" max="7172" width="8.125" style="333" customWidth="true"/>
    <col min="7173" max="7173" width="36.5" style="333" customWidth="true"/>
    <col min="7174" max="7174" width="10.75" style="333" customWidth="true"/>
    <col min="7175" max="7175" width="8.125" style="333" customWidth="true"/>
    <col min="7176" max="7176" width="9.125" style="333" customWidth="true"/>
    <col min="7177" max="7180" width="9" style="333" hidden="true" customWidth="true"/>
    <col min="7181" max="7425" width="9" style="333"/>
    <col min="7426" max="7426" width="36.75" style="333" customWidth="true"/>
    <col min="7427" max="7427" width="11.625" style="333" customWidth="true"/>
    <col min="7428" max="7428" width="8.125" style="333" customWidth="true"/>
    <col min="7429" max="7429" width="36.5" style="333" customWidth="true"/>
    <col min="7430" max="7430" width="10.75" style="333" customWidth="true"/>
    <col min="7431" max="7431" width="8.125" style="333" customWidth="true"/>
    <col min="7432" max="7432" width="9.125" style="333" customWidth="true"/>
    <col min="7433" max="7436" width="9" style="333" hidden="true" customWidth="true"/>
    <col min="7437" max="7681" width="9" style="333"/>
    <col min="7682" max="7682" width="36.75" style="333" customWidth="true"/>
    <col min="7683" max="7683" width="11.625" style="333" customWidth="true"/>
    <col min="7684" max="7684" width="8.125" style="333" customWidth="true"/>
    <col min="7685" max="7685" width="36.5" style="333" customWidth="true"/>
    <col min="7686" max="7686" width="10.75" style="333" customWidth="true"/>
    <col min="7687" max="7687" width="8.125" style="333" customWidth="true"/>
    <col min="7688" max="7688" width="9.125" style="333" customWidth="true"/>
    <col min="7689" max="7692" width="9" style="333" hidden="true" customWidth="true"/>
    <col min="7693" max="7937" width="9" style="333"/>
    <col min="7938" max="7938" width="36.75" style="333" customWidth="true"/>
    <col min="7939" max="7939" width="11.625" style="333" customWidth="true"/>
    <col min="7940" max="7940" width="8.125" style="333" customWidth="true"/>
    <col min="7941" max="7941" width="36.5" style="333" customWidth="true"/>
    <col min="7942" max="7942" width="10.75" style="333" customWidth="true"/>
    <col min="7943" max="7943" width="8.125" style="333" customWidth="true"/>
    <col min="7944" max="7944" width="9.125" style="333" customWidth="true"/>
    <col min="7945" max="7948" width="9" style="333" hidden="true" customWidth="true"/>
    <col min="7949" max="8193" width="9" style="333"/>
    <col min="8194" max="8194" width="36.75" style="333" customWidth="true"/>
    <col min="8195" max="8195" width="11.625" style="333" customWidth="true"/>
    <col min="8196" max="8196" width="8.125" style="333" customWidth="true"/>
    <col min="8197" max="8197" width="36.5" style="333" customWidth="true"/>
    <col min="8198" max="8198" width="10.75" style="333" customWidth="true"/>
    <col min="8199" max="8199" width="8.125" style="333" customWidth="true"/>
    <col min="8200" max="8200" width="9.125" style="333" customWidth="true"/>
    <col min="8201" max="8204" width="9" style="333" hidden="true" customWidth="true"/>
    <col min="8205" max="8449" width="9" style="333"/>
    <col min="8450" max="8450" width="36.75" style="333" customWidth="true"/>
    <col min="8451" max="8451" width="11.625" style="333" customWidth="true"/>
    <col min="8452" max="8452" width="8.125" style="333" customWidth="true"/>
    <col min="8453" max="8453" width="36.5" style="333" customWidth="true"/>
    <col min="8454" max="8454" width="10.75" style="333" customWidth="true"/>
    <col min="8455" max="8455" width="8.125" style="333" customWidth="true"/>
    <col min="8456" max="8456" width="9.125" style="333" customWidth="true"/>
    <col min="8457" max="8460" width="9" style="333" hidden="true" customWidth="true"/>
    <col min="8461" max="8705" width="9" style="333"/>
    <col min="8706" max="8706" width="36.75" style="333" customWidth="true"/>
    <col min="8707" max="8707" width="11.625" style="333" customWidth="true"/>
    <col min="8708" max="8708" width="8.125" style="333" customWidth="true"/>
    <col min="8709" max="8709" width="36.5" style="333" customWidth="true"/>
    <col min="8710" max="8710" width="10.75" style="333" customWidth="true"/>
    <col min="8711" max="8711" width="8.125" style="333" customWidth="true"/>
    <col min="8712" max="8712" width="9.125" style="333" customWidth="true"/>
    <col min="8713" max="8716" width="9" style="333" hidden="true" customWidth="true"/>
    <col min="8717" max="8961" width="9" style="333"/>
    <col min="8962" max="8962" width="36.75" style="333" customWidth="true"/>
    <col min="8963" max="8963" width="11.625" style="333" customWidth="true"/>
    <col min="8964" max="8964" width="8.125" style="333" customWidth="true"/>
    <col min="8965" max="8965" width="36.5" style="333" customWidth="true"/>
    <col min="8966" max="8966" width="10.75" style="333" customWidth="true"/>
    <col min="8967" max="8967" width="8.125" style="333" customWidth="true"/>
    <col min="8968" max="8968" width="9.125" style="333" customWidth="true"/>
    <col min="8969" max="8972" width="9" style="333" hidden="true" customWidth="true"/>
    <col min="8973" max="9217" width="9" style="333"/>
    <col min="9218" max="9218" width="36.75" style="333" customWidth="true"/>
    <col min="9219" max="9219" width="11.625" style="333" customWidth="true"/>
    <col min="9220" max="9220" width="8.125" style="333" customWidth="true"/>
    <col min="9221" max="9221" width="36.5" style="333" customWidth="true"/>
    <col min="9222" max="9222" width="10.75" style="333" customWidth="true"/>
    <col min="9223" max="9223" width="8.125" style="333" customWidth="true"/>
    <col min="9224" max="9224" width="9.125" style="333" customWidth="true"/>
    <col min="9225" max="9228" width="9" style="333" hidden="true" customWidth="true"/>
    <col min="9229" max="9473" width="9" style="333"/>
    <col min="9474" max="9474" width="36.75" style="333" customWidth="true"/>
    <col min="9475" max="9475" width="11.625" style="333" customWidth="true"/>
    <col min="9476" max="9476" width="8.125" style="333" customWidth="true"/>
    <col min="9477" max="9477" width="36.5" style="333" customWidth="true"/>
    <col min="9478" max="9478" width="10.75" style="333" customWidth="true"/>
    <col min="9479" max="9479" width="8.125" style="333" customWidth="true"/>
    <col min="9480" max="9480" width="9.125" style="333" customWidth="true"/>
    <col min="9481" max="9484" width="9" style="333" hidden="true" customWidth="true"/>
    <col min="9485" max="9729" width="9" style="333"/>
    <col min="9730" max="9730" width="36.75" style="333" customWidth="true"/>
    <col min="9731" max="9731" width="11.625" style="333" customWidth="true"/>
    <col min="9732" max="9732" width="8.125" style="333" customWidth="true"/>
    <col min="9733" max="9733" width="36.5" style="333" customWidth="true"/>
    <col min="9734" max="9734" width="10.75" style="333" customWidth="true"/>
    <col min="9735" max="9735" width="8.125" style="333" customWidth="true"/>
    <col min="9736" max="9736" width="9.125" style="333" customWidth="true"/>
    <col min="9737" max="9740" width="9" style="333" hidden="true" customWidth="true"/>
    <col min="9741" max="9985" width="9" style="333"/>
    <col min="9986" max="9986" width="36.75" style="333" customWidth="true"/>
    <col min="9987" max="9987" width="11.625" style="333" customWidth="true"/>
    <col min="9988" max="9988" width="8.125" style="333" customWidth="true"/>
    <col min="9989" max="9989" width="36.5" style="333" customWidth="true"/>
    <col min="9990" max="9990" width="10.75" style="333" customWidth="true"/>
    <col min="9991" max="9991" width="8.125" style="333" customWidth="true"/>
    <col min="9992" max="9992" width="9.125" style="333" customWidth="true"/>
    <col min="9993" max="9996" width="9" style="333" hidden="true" customWidth="true"/>
    <col min="9997" max="10241" width="9" style="333"/>
    <col min="10242" max="10242" width="36.75" style="333" customWidth="true"/>
    <col min="10243" max="10243" width="11.625" style="333" customWidth="true"/>
    <col min="10244" max="10244" width="8.125" style="333" customWidth="true"/>
    <col min="10245" max="10245" width="36.5" style="333" customWidth="true"/>
    <col min="10246" max="10246" width="10.75" style="333" customWidth="true"/>
    <col min="10247" max="10247" width="8.125" style="333" customWidth="true"/>
    <col min="10248" max="10248" width="9.125" style="333" customWidth="true"/>
    <col min="10249" max="10252" width="9" style="333" hidden="true" customWidth="true"/>
    <col min="10253" max="10497" width="9" style="333"/>
    <col min="10498" max="10498" width="36.75" style="333" customWidth="true"/>
    <col min="10499" max="10499" width="11.625" style="333" customWidth="true"/>
    <col min="10500" max="10500" width="8.125" style="333" customWidth="true"/>
    <col min="10501" max="10501" width="36.5" style="333" customWidth="true"/>
    <col min="10502" max="10502" width="10.75" style="333" customWidth="true"/>
    <col min="10503" max="10503" width="8.125" style="333" customWidth="true"/>
    <col min="10504" max="10504" width="9.125" style="333" customWidth="true"/>
    <col min="10505" max="10508" width="9" style="333" hidden="true" customWidth="true"/>
    <col min="10509" max="10753" width="9" style="333"/>
    <col min="10754" max="10754" width="36.75" style="333" customWidth="true"/>
    <col min="10755" max="10755" width="11.625" style="333" customWidth="true"/>
    <col min="10756" max="10756" width="8.125" style="333" customWidth="true"/>
    <col min="10757" max="10757" width="36.5" style="333" customWidth="true"/>
    <col min="10758" max="10758" width="10.75" style="333" customWidth="true"/>
    <col min="10759" max="10759" width="8.125" style="333" customWidth="true"/>
    <col min="10760" max="10760" width="9.125" style="333" customWidth="true"/>
    <col min="10761" max="10764" width="9" style="333" hidden="true" customWidth="true"/>
    <col min="10765" max="11009" width="9" style="333"/>
    <col min="11010" max="11010" width="36.75" style="333" customWidth="true"/>
    <col min="11011" max="11011" width="11.625" style="333" customWidth="true"/>
    <col min="11012" max="11012" width="8.125" style="333" customWidth="true"/>
    <col min="11013" max="11013" width="36.5" style="333" customWidth="true"/>
    <col min="11014" max="11014" width="10.75" style="333" customWidth="true"/>
    <col min="11015" max="11015" width="8.125" style="333" customWidth="true"/>
    <col min="11016" max="11016" width="9.125" style="333" customWidth="true"/>
    <col min="11017" max="11020" width="9" style="333" hidden="true" customWidth="true"/>
    <col min="11021" max="11265" width="9" style="333"/>
    <col min="11266" max="11266" width="36.75" style="333" customWidth="true"/>
    <col min="11267" max="11267" width="11.625" style="333" customWidth="true"/>
    <col min="11268" max="11268" width="8.125" style="333" customWidth="true"/>
    <col min="11269" max="11269" width="36.5" style="333" customWidth="true"/>
    <col min="11270" max="11270" width="10.75" style="333" customWidth="true"/>
    <col min="11271" max="11271" width="8.125" style="333" customWidth="true"/>
    <col min="11272" max="11272" width="9.125" style="333" customWidth="true"/>
    <col min="11273" max="11276" width="9" style="333" hidden="true" customWidth="true"/>
    <col min="11277" max="11521" width="9" style="333"/>
    <col min="11522" max="11522" width="36.75" style="333" customWidth="true"/>
    <col min="11523" max="11523" width="11.625" style="333" customWidth="true"/>
    <col min="11524" max="11524" width="8.125" style="333" customWidth="true"/>
    <col min="11525" max="11525" width="36.5" style="333" customWidth="true"/>
    <col min="11526" max="11526" width="10.75" style="333" customWidth="true"/>
    <col min="11527" max="11527" width="8.125" style="333" customWidth="true"/>
    <col min="11528" max="11528" width="9.125" style="333" customWidth="true"/>
    <col min="11529" max="11532" width="9" style="333" hidden="true" customWidth="true"/>
    <col min="11533" max="11777" width="9" style="333"/>
    <col min="11778" max="11778" width="36.75" style="333" customWidth="true"/>
    <col min="11779" max="11779" width="11.625" style="333" customWidth="true"/>
    <col min="11780" max="11780" width="8.125" style="333" customWidth="true"/>
    <col min="11781" max="11781" width="36.5" style="333" customWidth="true"/>
    <col min="11782" max="11782" width="10.75" style="333" customWidth="true"/>
    <col min="11783" max="11783" width="8.125" style="333" customWidth="true"/>
    <col min="11784" max="11784" width="9.125" style="333" customWidth="true"/>
    <col min="11785" max="11788" width="9" style="333" hidden="true" customWidth="true"/>
    <col min="11789" max="12033" width="9" style="333"/>
    <col min="12034" max="12034" width="36.75" style="333" customWidth="true"/>
    <col min="12035" max="12035" width="11.625" style="333" customWidth="true"/>
    <col min="12036" max="12036" width="8.125" style="333" customWidth="true"/>
    <col min="12037" max="12037" width="36.5" style="333" customWidth="true"/>
    <col min="12038" max="12038" width="10.75" style="333" customWidth="true"/>
    <col min="12039" max="12039" width="8.125" style="333" customWidth="true"/>
    <col min="12040" max="12040" width="9.125" style="333" customWidth="true"/>
    <col min="12041" max="12044" width="9" style="333" hidden="true" customWidth="true"/>
    <col min="12045" max="12289" width="9" style="333"/>
    <col min="12290" max="12290" width="36.75" style="333" customWidth="true"/>
    <col min="12291" max="12291" width="11.625" style="333" customWidth="true"/>
    <col min="12292" max="12292" width="8.125" style="333" customWidth="true"/>
    <col min="12293" max="12293" width="36.5" style="333" customWidth="true"/>
    <col min="12294" max="12294" width="10.75" style="333" customWidth="true"/>
    <col min="12295" max="12295" width="8.125" style="333" customWidth="true"/>
    <col min="12296" max="12296" width="9.125" style="333" customWidth="true"/>
    <col min="12297" max="12300" width="9" style="333" hidden="true" customWidth="true"/>
    <col min="12301" max="12545" width="9" style="333"/>
    <col min="12546" max="12546" width="36.75" style="333" customWidth="true"/>
    <col min="12547" max="12547" width="11.625" style="333" customWidth="true"/>
    <col min="12548" max="12548" width="8.125" style="333" customWidth="true"/>
    <col min="12549" max="12549" width="36.5" style="333" customWidth="true"/>
    <col min="12550" max="12550" width="10.75" style="333" customWidth="true"/>
    <col min="12551" max="12551" width="8.125" style="333" customWidth="true"/>
    <col min="12552" max="12552" width="9.125" style="333" customWidth="true"/>
    <col min="12553" max="12556" width="9" style="333" hidden="true" customWidth="true"/>
    <col min="12557" max="12801" width="9" style="333"/>
    <col min="12802" max="12802" width="36.75" style="333" customWidth="true"/>
    <col min="12803" max="12803" width="11.625" style="333" customWidth="true"/>
    <col min="12804" max="12804" width="8.125" style="333" customWidth="true"/>
    <col min="12805" max="12805" width="36.5" style="333" customWidth="true"/>
    <col min="12806" max="12806" width="10.75" style="333" customWidth="true"/>
    <col min="12807" max="12807" width="8.125" style="333" customWidth="true"/>
    <col min="12808" max="12808" width="9.125" style="333" customWidth="true"/>
    <col min="12809" max="12812" width="9" style="333" hidden="true" customWidth="true"/>
    <col min="12813" max="13057" width="9" style="333"/>
    <col min="13058" max="13058" width="36.75" style="333" customWidth="true"/>
    <col min="13059" max="13059" width="11.625" style="333" customWidth="true"/>
    <col min="13060" max="13060" width="8.125" style="333" customWidth="true"/>
    <col min="13061" max="13061" width="36.5" style="333" customWidth="true"/>
    <col min="13062" max="13062" width="10.75" style="333" customWidth="true"/>
    <col min="13063" max="13063" width="8.125" style="333" customWidth="true"/>
    <col min="13064" max="13064" width="9.125" style="333" customWidth="true"/>
    <col min="13065" max="13068" width="9" style="333" hidden="true" customWidth="true"/>
    <col min="13069" max="13313" width="9" style="333"/>
    <col min="13314" max="13314" width="36.75" style="333" customWidth="true"/>
    <col min="13315" max="13315" width="11.625" style="333" customWidth="true"/>
    <col min="13316" max="13316" width="8.125" style="333" customWidth="true"/>
    <col min="13317" max="13317" width="36.5" style="333" customWidth="true"/>
    <col min="13318" max="13318" width="10.75" style="333" customWidth="true"/>
    <col min="13319" max="13319" width="8.125" style="333" customWidth="true"/>
    <col min="13320" max="13320" width="9.125" style="333" customWidth="true"/>
    <col min="13321" max="13324" width="9" style="333" hidden="true" customWidth="true"/>
    <col min="13325" max="13569" width="9" style="333"/>
    <col min="13570" max="13570" width="36.75" style="333" customWidth="true"/>
    <col min="13571" max="13571" width="11.625" style="333" customWidth="true"/>
    <col min="13572" max="13572" width="8.125" style="333" customWidth="true"/>
    <col min="13573" max="13573" width="36.5" style="333" customWidth="true"/>
    <col min="13574" max="13574" width="10.75" style="333" customWidth="true"/>
    <col min="13575" max="13575" width="8.125" style="333" customWidth="true"/>
    <col min="13576" max="13576" width="9.125" style="333" customWidth="true"/>
    <col min="13577" max="13580" width="9" style="333" hidden="true" customWidth="true"/>
    <col min="13581" max="13825" width="9" style="333"/>
    <col min="13826" max="13826" width="36.75" style="333" customWidth="true"/>
    <col min="13827" max="13827" width="11.625" style="333" customWidth="true"/>
    <col min="13828" max="13828" width="8.125" style="333" customWidth="true"/>
    <col min="13829" max="13829" width="36.5" style="333" customWidth="true"/>
    <col min="13830" max="13830" width="10.75" style="333" customWidth="true"/>
    <col min="13831" max="13831" width="8.125" style="333" customWidth="true"/>
    <col min="13832" max="13832" width="9.125" style="333" customWidth="true"/>
    <col min="13833" max="13836" width="9" style="333" hidden="true" customWidth="true"/>
    <col min="13837" max="14081" width="9" style="333"/>
    <col min="14082" max="14082" width="36.75" style="333" customWidth="true"/>
    <col min="14083" max="14083" width="11.625" style="333" customWidth="true"/>
    <col min="14084" max="14084" width="8.125" style="333" customWidth="true"/>
    <col min="14085" max="14085" width="36.5" style="333" customWidth="true"/>
    <col min="14086" max="14086" width="10.75" style="333" customWidth="true"/>
    <col min="14087" max="14087" width="8.125" style="333" customWidth="true"/>
    <col min="14088" max="14088" width="9.125" style="333" customWidth="true"/>
    <col min="14089" max="14092" width="9" style="333" hidden="true" customWidth="true"/>
    <col min="14093" max="14337" width="9" style="333"/>
    <col min="14338" max="14338" width="36.75" style="333" customWidth="true"/>
    <col min="14339" max="14339" width="11.625" style="333" customWidth="true"/>
    <col min="14340" max="14340" width="8.125" style="333" customWidth="true"/>
    <col min="14341" max="14341" width="36.5" style="333" customWidth="true"/>
    <col min="14342" max="14342" width="10.75" style="333" customWidth="true"/>
    <col min="14343" max="14343" width="8.125" style="333" customWidth="true"/>
    <col min="14344" max="14344" width="9.125" style="333" customWidth="true"/>
    <col min="14345" max="14348" width="9" style="333" hidden="true" customWidth="true"/>
    <col min="14349" max="14593" width="9" style="333"/>
    <col min="14594" max="14594" width="36.75" style="333" customWidth="true"/>
    <col min="14595" max="14595" width="11.625" style="333" customWidth="true"/>
    <col min="14596" max="14596" width="8.125" style="333" customWidth="true"/>
    <col min="14597" max="14597" width="36.5" style="333" customWidth="true"/>
    <col min="14598" max="14598" width="10.75" style="333" customWidth="true"/>
    <col min="14599" max="14599" width="8.125" style="333" customWidth="true"/>
    <col min="14600" max="14600" width="9.125" style="333" customWidth="true"/>
    <col min="14601" max="14604" width="9" style="333" hidden="true" customWidth="true"/>
    <col min="14605" max="14849" width="9" style="333"/>
    <col min="14850" max="14850" width="36.75" style="333" customWidth="true"/>
    <col min="14851" max="14851" width="11.625" style="333" customWidth="true"/>
    <col min="14852" max="14852" width="8.125" style="333" customWidth="true"/>
    <col min="14853" max="14853" width="36.5" style="333" customWidth="true"/>
    <col min="14854" max="14854" width="10.75" style="333" customWidth="true"/>
    <col min="14855" max="14855" width="8.125" style="333" customWidth="true"/>
    <col min="14856" max="14856" width="9.125" style="333" customWidth="true"/>
    <col min="14857" max="14860" width="9" style="333" hidden="true" customWidth="true"/>
    <col min="14861" max="15105" width="9" style="333"/>
    <col min="15106" max="15106" width="36.75" style="333" customWidth="true"/>
    <col min="15107" max="15107" width="11.625" style="333" customWidth="true"/>
    <col min="15108" max="15108" width="8.125" style="333" customWidth="true"/>
    <col min="15109" max="15109" width="36.5" style="333" customWidth="true"/>
    <col min="15110" max="15110" width="10.75" style="333" customWidth="true"/>
    <col min="15111" max="15111" width="8.125" style="333" customWidth="true"/>
    <col min="15112" max="15112" width="9.125" style="333" customWidth="true"/>
    <col min="15113" max="15116" width="9" style="333" hidden="true" customWidth="true"/>
    <col min="15117" max="15361" width="9" style="333"/>
    <col min="15362" max="15362" width="36.75" style="333" customWidth="true"/>
    <col min="15363" max="15363" width="11.625" style="333" customWidth="true"/>
    <col min="15364" max="15364" width="8.125" style="333" customWidth="true"/>
    <col min="15365" max="15365" width="36.5" style="333" customWidth="true"/>
    <col min="15366" max="15366" width="10.75" style="333" customWidth="true"/>
    <col min="15367" max="15367" width="8.125" style="333" customWidth="true"/>
    <col min="15368" max="15368" width="9.125" style="333" customWidth="true"/>
    <col min="15369" max="15372" width="9" style="333" hidden="true" customWidth="true"/>
    <col min="15373" max="15617" width="9" style="333"/>
    <col min="15618" max="15618" width="36.75" style="333" customWidth="true"/>
    <col min="15619" max="15619" width="11.625" style="333" customWidth="true"/>
    <col min="15620" max="15620" width="8.125" style="333" customWidth="true"/>
    <col min="15621" max="15621" width="36.5" style="333" customWidth="true"/>
    <col min="15622" max="15622" width="10.75" style="333" customWidth="true"/>
    <col min="15623" max="15623" width="8.125" style="333" customWidth="true"/>
    <col min="15624" max="15624" width="9.125" style="333" customWidth="true"/>
    <col min="15625" max="15628" width="9" style="333" hidden="true" customWidth="true"/>
    <col min="15629" max="15873" width="9" style="333"/>
    <col min="15874" max="15874" width="36.75" style="333" customWidth="true"/>
    <col min="15875" max="15875" width="11.625" style="333" customWidth="true"/>
    <col min="15876" max="15876" width="8.125" style="333" customWidth="true"/>
    <col min="15877" max="15877" width="36.5" style="333" customWidth="true"/>
    <col min="15878" max="15878" width="10.75" style="333" customWidth="true"/>
    <col min="15879" max="15879" width="8.125" style="333" customWidth="true"/>
    <col min="15880" max="15880" width="9.125" style="333" customWidth="true"/>
    <col min="15881" max="15884" width="9" style="333" hidden="true" customWidth="true"/>
    <col min="15885" max="16129" width="9" style="333"/>
    <col min="16130" max="16130" width="36.75" style="333" customWidth="true"/>
    <col min="16131" max="16131" width="11.625" style="333" customWidth="true"/>
    <col min="16132" max="16132" width="8.125" style="333" customWidth="true"/>
    <col min="16133" max="16133" width="36.5" style="333" customWidth="true"/>
    <col min="16134" max="16134" width="10.75" style="333" customWidth="true"/>
    <col min="16135" max="16135" width="8.125" style="333" customWidth="true"/>
    <col min="16136" max="16136" width="9.125" style="333" customWidth="true"/>
    <col min="16137" max="16140" width="9" style="333" hidden="true" customWidth="true"/>
    <col min="16141" max="16384" width="9" style="333"/>
  </cols>
  <sheetData>
    <row r="1" ht="18" spans="1:14">
      <c r="A1" s="73" t="s">
        <v>894</v>
      </c>
      <c r="B1" s="73"/>
      <c r="C1" s="73"/>
      <c r="D1" s="73"/>
      <c r="E1" s="73"/>
      <c r="F1" s="73"/>
      <c r="G1" s="73"/>
      <c r="H1" s="73"/>
      <c r="I1" s="73"/>
      <c r="J1" s="73"/>
      <c r="K1" s="73"/>
      <c r="L1" s="73"/>
      <c r="M1" s="73"/>
      <c r="N1" s="73"/>
    </row>
    <row r="2" ht="24.75" customHeight="true" spans="1:14">
      <c r="A2" s="105" t="s">
        <v>895</v>
      </c>
      <c r="B2" s="105"/>
      <c r="C2" s="105"/>
      <c r="D2" s="105"/>
      <c r="E2" s="105"/>
      <c r="F2" s="105"/>
      <c r="G2" s="105"/>
      <c r="H2" s="105"/>
      <c r="I2" s="105"/>
      <c r="J2" s="105"/>
      <c r="K2" s="105"/>
      <c r="L2" s="105"/>
      <c r="M2" s="105"/>
      <c r="N2" s="105"/>
    </row>
    <row r="3" ht="18.75" spans="1:14">
      <c r="A3" s="334"/>
      <c r="B3" s="335"/>
      <c r="C3" s="335"/>
      <c r="D3" s="335"/>
      <c r="E3" s="335"/>
      <c r="F3" s="335"/>
      <c r="G3" s="335"/>
      <c r="H3" s="350"/>
      <c r="J3" s="335"/>
      <c r="K3" s="335"/>
      <c r="L3" s="335"/>
      <c r="M3" s="335"/>
      <c r="N3" s="355" t="s">
        <v>2</v>
      </c>
    </row>
    <row r="4" ht="56.25" spans="1:14">
      <c r="A4" s="336" t="s">
        <v>3</v>
      </c>
      <c r="B4" s="337" t="s">
        <v>61</v>
      </c>
      <c r="C4" s="337" t="s">
        <v>62</v>
      </c>
      <c r="D4" s="337" t="s">
        <v>63</v>
      </c>
      <c r="E4" s="337" t="s">
        <v>4</v>
      </c>
      <c r="F4" s="337" t="s">
        <v>65</v>
      </c>
      <c r="G4" s="351" t="s">
        <v>66</v>
      </c>
      <c r="H4" s="336" t="s">
        <v>870</v>
      </c>
      <c r="I4" s="337" t="s">
        <v>61</v>
      </c>
      <c r="J4" s="337" t="s">
        <v>62</v>
      </c>
      <c r="K4" s="337" t="s">
        <v>63</v>
      </c>
      <c r="L4" s="337" t="s">
        <v>4</v>
      </c>
      <c r="M4" s="337" t="s">
        <v>65</v>
      </c>
      <c r="N4" s="351" t="s">
        <v>66</v>
      </c>
    </row>
    <row r="5" ht="37.5" customHeight="true" spans="1:14">
      <c r="A5" s="338" t="s">
        <v>69</v>
      </c>
      <c r="B5" s="339"/>
      <c r="C5" s="340"/>
      <c r="D5" s="340"/>
      <c r="E5" s="340"/>
      <c r="F5" s="340"/>
      <c r="G5" s="352"/>
      <c r="H5" s="338" t="s">
        <v>69</v>
      </c>
      <c r="I5" s="339"/>
      <c r="J5" s="340"/>
      <c r="K5" s="340"/>
      <c r="L5" s="340"/>
      <c r="M5" s="340"/>
      <c r="N5" s="352"/>
    </row>
    <row r="6" ht="30.75" customHeight="true" spans="1:14">
      <c r="A6" s="341" t="s">
        <v>896</v>
      </c>
      <c r="B6" s="339"/>
      <c r="C6" s="340"/>
      <c r="D6" s="340"/>
      <c r="E6" s="340"/>
      <c r="F6" s="340"/>
      <c r="G6" s="352"/>
      <c r="H6" s="341" t="s">
        <v>897</v>
      </c>
      <c r="I6" s="339"/>
      <c r="J6" s="340"/>
      <c r="K6" s="340"/>
      <c r="L6" s="340"/>
      <c r="M6" s="340"/>
      <c r="N6" s="352"/>
    </row>
    <row r="7" ht="36.75" customHeight="true" spans="1:14">
      <c r="A7" s="342" t="s">
        <v>898</v>
      </c>
      <c r="B7" s="155"/>
      <c r="C7" s="343"/>
      <c r="D7" s="343"/>
      <c r="E7" s="343"/>
      <c r="F7" s="343"/>
      <c r="G7" s="353"/>
      <c r="H7" s="342" t="s">
        <v>899</v>
      </c>
      <c r="I7" s="155">
        <f>SUM(I8:I10)</f>
        <v>0</v>
      </c>
      <c r="J7" s="343"/>
      <c r="K7" s="343"/>
      <c r="L7" s="343"/>
      <c r="M7" s="343"/>
      <c r="N7" s="353"/>
    </row>
    <row r="8" ht="36.75" customHeight="true" spans="1:14">
      <c r="A8" s="344" t="s">
        <v>900</v>
      </c>
      <c r="B8" s="155"/>
      <c r="C8" s="343"/>
      <c r="D8" s="343"/>
      <c r="E8" s="343"/>
      <c r="F8" s="343"/>
      <c r="G8" s="353"/>
      <c r="H8" s="344" t="s">
        <v>900</v>
      </c>
      <c r="I8" s="155"/>
      <c r="J8" s="343"/>
      <c r="K8" s="343"/>
      <c r="L8" s="343"/>
      <c r="M8" s="343"/>
      <c r="N8" s="353"/>
    </row>
    <row r="9" ht="36.75" customHeight="true" spans="1:14">
      <c r="A9" s="344" t="s">
        <v>901</v>
      </c>
      <c r="B9" s="155"/>
      <c r="C9" s="343"/>
      <c r="D9" s="343"/>
      <c r="E9" s="343"/>
      <c r="F9" s="343"/>
      <c r="G9" s="353"/>
      <c r="H9" s="344" t="s">
        <v>901</v>
      </c>
      <c r="I9" s="155"/>
      <c r="J9" s="343"/>
      <c r="K9" s="343"/>
      <c r="L9" s="343"/>
      <c r="M9" s="343"/>
      <c r="N9" s="353"/>
    </row>
    <row r="10" ht="36.75" customHeight="true" spans="1:14">
      <c r="A10" s="344" t="s">
        <v>902</v>
      </c>
      <c r="B10" s="155"/>
      <c r="C10" s="343"/>
      <c r="D10" s="343"/>
      <c r="E10" s="343"/>
      <c r="F10" s="343"/>
      <c r="G10" s="353"/>
      <c r="H10" s="344" t="s">
        <v>902</v>
      </c>
      <c r="I10" s="155"/>
      <c r="J10" s="343"/>
      <c r="K10" s="343"/>
      <c r="L10" s="343"/>
      <c r="M10" s="343"/>
      <c r="N10" s="353"/>
    </row>
    <row r="11" ht="36.75" customHeight="true" spans="1:14">
      <c r="A11" s="342" t="s">
        <v>903</v>
      </c>
      <c r="B11" s="155">
        <f>B12+B13</f>
        <v>0</v>
      </c>
      <c r="C11" s="343"/>
      <c r="D11" s="343"/>
      <c r="E11" s="343"/>
      <c r="F11" s="343"/>
      <c r="G11" s="353"/>
      <c r="H11" s="342" t="s">
        <v>904</v>
      </c>
      <c r="I11" s="155">
        <f>I12+I13</f>
        <v>0</v>
      </c>
      <c r="J11" s="343"/>
      <c r="K11" s="343"/>
      <c r="L11" s="343"/>
      <c r="M11" s="343"/>
      <c r="N11" s="353"/>
    </row>
    <row r="12" ht="36.75" customHeight="true" spans="1:14">
      <c r="A12" s="345" t="s">
        <v>905</v>
      </c>
      <c r="B12" s="155"/>
      <c r="C12" s="343"/>
      <c r="D12" s="343"/>
      <c r="E12" s="343"/>
      <c r="F12" s="343"/>
      <c r="G12" s="353"/>
      <c r="H12" s="344" t="s">
        <v>906</v>
      </c>
      <c r="I12" s="155"/>
      <c r="J12" s="343"/>
      <c r="K12" s="343"/>
      <c r="L12" s="343"/>
      <c r="M12" s="343"/>
      <c r="N12" s="353"/>
    </row>
    <row r="13" ht="36.75" customHeight="true" spans="1:14">
      <c r="A13" s="344" t="s">
        <v>907</v>
      </c>
      <c r="B13" s="155"/>
      <c r="C13" s="343"/>
      <c r="D13" s="343"/>
      <c r="E13" s="343"/>
      <c r="F13" s="343"/>
      <c r="G13" s="353"/>
      <c r="H13" s="344" t="s">
        <v>907</v>
      </c>
      <c r="I13" s="155"/>
      <c r="J13" s="343"/>
      <c r="K13" s="343"/>
      <c r="L13" s="343"/>
      <c r="M13" s="343"/>
      <c r="N13" s="353"/>
    </row>
    <row r="14" ht="36.75" customHeight="true" spans="1:14">
      <c r="A14" s="342" t="s">
        <v>908</v>
      </c>
      <c r="B14" s="155"/>
      <c r="C14" s="343"/>
      <c r="D14" s="343"/>
      <c r="E14" s="343"/>
      <c r="F14" s="343"/>
      <c r="G14" s="353"/>
      <c r="H14" s="342" t="s">
        <v>909</v>
      </c>
      <c r="I14" s="155"/>
      <c r="J14" s="343"/>
      <c r="K14" s="343"/>
      <c r="L14" s="343"/>
      <c r="M14" s="343"/>
      <c r="N14" s="353"/>
    </row>
    <row r="15" ht="36.75" customHeight="true" spans="1:14">
      <c r="A15" s="342" t="s">
        <v>910</v>
      </c>
      <c r="B15" s="155"/>
      <c r="C15" s="343"/>
      <c r="D15" s="343"/>
      <c r="E15" s="343"/>
      <c r="F15" s="343"/>
      <c r="G15" s="353"/>
      <c r="H15" s="342" t="s">
        <v>911</v>
      </c>
      <c r="I15" s="155"/>
      <c r="J15" s="343"/>
      <c r="K15" s="343"/>
      <c r="L15" s="343"/>
      <c r="M15" s="343"/>
      <c r="N15" s="353"/>
    </row>
    <row r="16" ht="36.75" customHeight="true" spans="1:14">
      <c r="A16" s="346"/>
      <c r="B16" s="347"/>
      <c r="C16" s="347"/>
      <c r="D16" s="347"/>
      <c r="E16" s="347"/>
      <c r="F16" s="347"/>
      <c r="G16" s="347"/>
      <c r="H16" s="354" t="s">
        <v>912</v>
      </c>
      <c r="I16" s="347"/>
      <c r="J16" s="347"/>
      <c r="K16" s="347"/>
      <c r="L16" s="347"/>
      <c r="M16" s="347"/>
      <c r="N16" s="347"/>
    </row>
    <row r="17" ht="38.25" customHeight="true" spans="1:13">
      <c r="A17" s="348" t="s">
        <v>913</v>
      </c>
      <c r="B17" s="348"/>
      <c r="C17" s="348"/>
      <c r="D17" s="348"/>
      <c r="E17" s="348"/>
      <c r="F17" s="348"/>
      <c r="G17" s="348"/>
      <c r="H17" s="348"/>
      <c r="I17" s="348"/>
      <c r="J17" s="348"/>
      <c r="K17" s="348"/>
      <c r="L17" s="348"/>
      <c r="M17" s="348"/>
    </row>
    <row r="18" ht="13.5" spans="1:13">
      <c r="A18" s="348" t="s">
        <v>686</v>
      </c>
      <c r="B18" s="348"/>
      <c r="C18" s="348"/>
      <c r="D18" s="348"/>
      <c r="E18" s="348"/>
      <c r="F18" s="348"/>
      <c r="G18" s="348"/>
      <c r="H18" s="348"/>
      <c r="I18" s="348"/>
      <c r="J18" s="348"/>
      <c r="K18" s="348"/>
      <c r="L18" s="348"/>
      <c r="M18" s="348"/>
    </row>
    <row r="19" spans="1:13">
      <c r="A19" s="333"/>
      <c r="B19" s="349"/>
      <c r="C19" s="349"/>
      <c r="D19" s="349"/>
      <c r="E19" s="349"/>
      <c r="F19" s="349"/>
      <c r="I19" s="349"/>
      <c r="J19" s="349"/>
      <c r="K19" s="349"/>
      <c r="L19" s="349"/>
      <c r="M19" s="349"/>
    </row>
    <row r="20" spans="1:1">
      <c r="A20" s="333"/>
    </row>
    <row r="21" spans="1:1">
      <c r="A21" s="333"/>
    </row>
    <row r="22" spans="1:1">
      <c r="A22" s="333"/>
    </row>
    <row r="23" spans="1:1">
      <c r="A23" s="333"/>
    </row>
    <row r="24" spans="1:1">
      <c r="A24" s="333"/>
    </row>
    <row r="25" spans="1:1">
      <c r="A25" s="333"/>
    </row>
    <row r="26" spans="1:1">
      <c r="A26" s="333"/>
    </row>
    <row r="27" spans="1:1">
      <c r="A27" s="333"/>
    </row>
    <row r="28" spans="1:1">
      <c r="A28" s="333"/>
    </row>
    <row r="29" spans="1:1">
      <c r="A29" s="333"/>
    </row>
    <row r="30" spans="1:1">
      <c r="A30" s="333"/>
    </row>
    <row r="31" spans="1:1">
      <c r="A31" s="333"/>
    </row>
    <row r="32" spans="1:1">
      <c r="A32" s="333"/>
    </row>
    <row r="33" spans="1:1">
      <c r="A33" s="333"/>
    </row>
    <row r="34" spans="1:1">
      <c r="A34" s="333"/>
    </row>
    <row r="35" spans="1:1">
      <c r="A35" s="333"/>
    </row>
    <row r="36" spans="1:1">
      <c r="A36" s="333"/>
    </row>
  </sheetData>
  <mergeCells count="5">
    <mergeCell ref="A1:N1"/>
    <mergeCell ref="A2:N2"/>
    <mergeCell ref="A3:B3"/>
    <mergeCell ref="A17:M17"/>
    <mergeCell ref="A18:M18"/>
  </mergeCells>
  <printOptions horizontalCentered="true"/>
  <pageMargins left="0.236220472440945" right="0.236220472440945" top="0.5" bottom="0.31496062992126" header="0.31496062992126" footer="0.31496062992126"/>
  <pageSetup paperSize="9" scale="71" orientation="landscape" blackAndWhite="true" errors="blank"/>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workbookViewId="0">
      <selection activeCell="A1" sqref="A1:D1"/>
    </sheetView>
  </sheetViews>
  <sheetFormatPr defaultColWidth="9" defaultRowHeight="13.5" outlineLevelCol="3"/>
  <cols>
    <col min="1" max="4" width="23.625" customWidth="true"/>
    <col min="5" max="5" width="28.875" customWidth="true"/>
  </cols>
  <sheetData>
    <row r="1" ht="72" customHeight="true" spans="1:4">
      <c r="A1" s="68" t="s">
        <v>914</v>
      </c>
      <c r="B1" s="68"/>
      <c r="C1" s="68"/>
      <c r="D1" s="68"/>
    </row>
    <row r="2" customHeight="true" spans="1:4">
      <c r="A2" s="69" t="s">
        <v>915</v>
      </c>
      <c r="B2" s="70"/>
      <c r="C2" s="70"/>
      <c r="D2" s="70"/>
    </row>
    <row r="3" customHeight="true" spans="1:4">
      <c r="A3" s="70"/>
      <c r="B3" s="70"/>
      <c r="C3" s="70"/>
      <c r="D3" s="70"/>
    </row>
    <row r="4" customHeight="true" spans="1:4">
      <c r="A4" s="70"/>
      <c r="B4" s="70"/>
      <c r="C4" s="70"/>
      <c r="D4" s="70"/>
    </row>
    <row r="5" customHeight="true" spans="1:4">
      <c r="A5" s="70"/>
      <c r="B5" s="70"/>
      <c r="C5" s="70"/>
      <c r="D5" s="70"/>
    </row>
    <row r="6" customHeight="true" spans="1:4">
      <c r="A6" s="70"/>
      <c r="B6" s="70"/>
      <c r="C6" s="70"/>
      <c r="D6" s="70"/>
    </row>
    <row r="7" customHeight="true" spans="1:4">
      <c r="A7" s="70"/>
      <c r="B7" s="70"/>
      <c r="C7" s="70"/>
      <c r="D7" s="70"/>
    </row>
    <row r="8" customHeight="true" spans="1:4">
      <c r="A8" s="70"/>
      <c r="B8" s="70"/>
      <c r="C8" s="70"/>
      <c r="D8" s="70"/>
    </row>
    <row r="9" customHeight="true" spans="1:4">
      <c r="A9" s="70"/>
      <c r="B9" s="70"/>
      <c r="C9" s="70"/>
      <c r="D9" s="70"/>
    </row>
    <row r="10" customHeight="true" spans="1:4">
      <c r="A10" s="70"/>
      <c r="B10" s="70"/>
      <c r="C10" s="70"/>
      <c r="D10" s="70"/>
    </row>
    <row r="11" customHeight="true" spans="1:4">
      <c r="A11" s="70"/>
      <c r="B11" s="70"/>
      <c r="C11" s="70"/>
      <c r="D11" s="70"/>
    </row>
    <row r="12" customHeight="true" spans="1:4">
      <c r="A12" s="70"/>
      <c r="B12" s="70"/>
      <c r="C12" s="70"/>
      <c r="D12" s="70"/>
    </row>
    <row r="13" customHeight="true" spans="1:4">
      <c r="A13" s="70"/>
      <c r="B13" s="70"/>
      <c r="C13" s="70"/>
      <c r="D13" s="70"/>
    </row>
    <row r="14" customHeight="true" spans="1:4">
      <c r="A14" s="70"/>
      <c r="B14" s="70"/>
      <c r="C14" s="70"/>
      <c r="D14" s="70"/>
    </row>
    <row r="15" customHeight="true" spans="1:4">
      <c r="A15" s="70"/>
      <c r="B15" s="70"/>
      <c r="C15" s="70"/>
      <c r="D15" s="70"/>
    </row>
    <row r="16" customHeight="true" spans="1:4">
      <c r="A16" s="70"/>
      <c r="B16" s="70"/>
      <c r="C16" s="70"/>
      <c r="D16" s="70"/>
    </row>
    <row r="17" customHeight="true" spans="1:4">
      <c r="A17" s="70"/>
      <c r="B17" s="70"/>
      <c r="C17" s="70"/>
      <c r="D17" s="70"/>
    </row>
    <row r="18" customHeight="true" spans="1:4">
      <c r="A18" s="70"/>
      <c r="B18" s="70"/>
      <c r="C18" s="70"/>
      <c r="D18" s="70"/>
    </row>
    <row r="19" customHeight="true" spans="1:4">
      <c r="A19" s="70"/>
      <c r="B19" s="70"/>
      <c r="C19" s="70"/>
      <c r="D19" s="70"/>
    </row>
    <row r="20" customHeight="true" spans="1:4">
      <c r="A20" s="70"/>
      <c r="B20" s="70"/>
      <c r="C20" s="70"/>
      <c r="D20" s="70"/>
    </row>
    <row r="21" customHeight="true" spans="1:4">
      <c r="A21" s="70"/>
      <c r="B21" s="70"/>
      <c r="C21" s="70"/>
      <c r="D21" s="70"/>
    </row>
    <row r="22" customHeight="true" spans="1:4">
      <c r="A22" s="70"/>
      <c r="B22" s="70"/>
      <c r="C22" s="70"/>
      <c r="D22" s="70"/>
    </row>
    <row r="23" customHeight="true" spans="1:4">
      <c r="A23" s="70"/>
      <c r="B23" s="70"/>
      <c r="C23" s="70"/>
      <c r="D23" s="70"/>
    </row>
    <row r="24" customHeight="true" spans="1:4">
      <c r="A24" s="70"/>
      <c r="B24" s="70"/>
      <c r="C24" s="70"/>
      <c r="D24" s="70"/>
    </row>
    <row r="25" customHeight="true" spans="1:4">
      <c r="A25" s="70"/>
      <c r="B25" s="70"/>
      <c r="C25" s="70"/>
      <c r="D25" s="70"/>
    </row>
    <row r="26" customHeight="true" spans="1:4">
      <c r="A26" s="70"/>
      <c r="B26" s="70"/>
      <c r="C26" s="70"/>
      <c r="D26" s="70"/>
    </row>
    <row r="27" customHeight="true" spans="1:4">
      <c r="A27" s="70"/>
      <c r="B27" s="70"/>
      <c r="C27" s="70"/>
      <c r="D27" s="70"/>
    </row>
    <row r="28" customHeight="true" spans="1:4">
      <c r="A28" s="70"/>
      <c r="B28" s="70"/>
      <c r="C28" s="70"/>
      <c r="D28" s="70"/>
    </row>
    <row r="29" customHeight="true" spans="1:4">
      <c r="A29" s="70"/>
      <c r="B29" s="70"/>
      <c r="C29" s="70"/>
      <c r="D29" s="70"/>
    </row>
    <row r="30" customHeight="true" spans="1:4">
      <c r="A30" s="70"/>
      <c r="B30" s="70"/>
      <c r="C30" s="70"/>
      <c r="D30" s="70"/>
    </row>
    <row r="31" customHeight="true" spans="1:4">
      <c r="A31" s="70"/>
      <c r="B31" s="70"/>
      <c r="C31" s="70"/>
      <c r="D31" s="70"/>
    </row>
    <row r="32" customHeight="true" spans="1:4">
      <c r="A32" s="70"/>
      <c r="B32" s="70"/>
      <c r="C32" s="70"/>
      <c r="D32" s="70"/>
    </row>
    <row r="33" customHeight="true" spans="1:4">
      <c r="A33" s="70"/>
      <c r="B33" s="70"/>
      <c r="C33" s="70"/>
      <c r="D33" s="70"/>
    </row>
    <row r="34" customHeight="true" spans="1:4">
      <c r="A34" s="70"/>
      <c r="B34" s="70"/>
      <c r="C34" s="70"/>
      <c r="D34" s="70"/>
    </row>
    <row r="35" customHeight="true" spans="1:4">
      <c r="A35" s="70"/>
      <c r="B35" s="70"/>
      <c r="C35" s="70"/>
      <c r="D35" s="70"/>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43"/>
  <sheetViews>
    <sheetView showZeros="0" zoomScale="115" zoomScaleNormal="115" workbookViewId="0">
      <selection activeCell="A47" sqref="A47"/>
    </sheetView>
  </sheetViews>
  <sheetFormatPr defaultColWidth="9" defaultRowHeight="13.5" outlineLevelCol="7"/>
  <cols>
    <col min="1" max="1" width="31" style="290" customWidth="true"/>
    <col min="2" max="2" width="11.875" style="291" customWidth="true"/>
    <col min="3" max="3" width="8.75" style="292" hidden="true" customWidth="true"/>
    <col min="4" max="4" width="7" style="293" customWidth="true"/>
    <col min="5" max="5" width="29.75" style="290" customWidth="true"/>
    <col min="6" max="6" width="14.375" style="294" customWidth="true"/>
    <col min="7" max="7" width="11.625" style="292" hidden="true" customWidth="true"/>
    <col min="8" max="8" width="9.375" style="295" customWidth="true"/>
    <col min="9" max="16384" width="9" style="290"/>
  </cols>
  <sheetData>
    <row r="1" ht="18" customHeight="true" spans="1:8">
      <c r="A1" s="27" t="s">
        <v>916</v>
      </c>
      <c r="B1" s="179"/>
      <c r="C1" s="102"/>
      <c r="D1" s="296"/>
      <c r="E1" s="27"/>
      <c r="F1" s="179"/>
      <c r="G1" s="102"/>
      <c r="H1" s="27"/>
    </row>
    <row r="2" ht="24" spans="1:8">
      <c r="A2" s="141" t="s">
        <v>917</v>
      </c>
      <c r="B2" s="180"/>
      <c r="C2" s="106"/>
      <c r="D2" s="297"/>
      <c r="E2" s="141"/>
      <c r="F2" s="180"/>
      <c r="G2" s="106"/>
      <c r="H2" s="141"/>
    </row>
    <row r="3" spans="1:8">
      <c r="A3" s="298"/>
      <c r="B3" s="299"/>
      <c r="C3" s="300"/>
      <c r="D3" s="301"/>
      <c r="E3" s="298"/>
      <c r="F3" s="322" t="s">
        <v>2</v>
      </c>
      <c r="G3" s="323"/>
      <c r="H3" s="322"/>
    </row>
    <row r="4" ht="17.1" customHeight="true" spans="1:8">
      <c r="A4" s="302" t="s">
        <v>3</v>
      </c>
      <c r="B4" s="303" t="s">
        <v>61</v>
      </c>
      <c r="C4" s="304" t="s">
        <v>918</v>
      </c>
      <c r="D4" s="305" t="s">
        <v>5</v>
      </c>
      <c r="E4" s="302" t="s">
        <v>67</v>
      </c>
      <c r="F4" s="283" t="s">
        <v>61</v>
      </c>
      <c r="G4" s="304" t="s">
        <v>919</v>
      </c>
      <c r="H4" s="324" t="s">
        <v>5</v>
      </c>
    </row>
    <row r="5" spans="1:8">
      <c r="A5" s="302" t="s">
        <v>69</v>
      </c>
      <c r="B5" s="238">
        <f>SUM(B6,B32)</f>
        <v>3329.74</v>
      </c>
      <c r="C5" s="306">
        <f>SUM(C6,C32)</f>
        <v>3766.1</v>
      </c>
      <c r="D5" s="307">
        <f>ROUND(SUM(B5-C5)/C5*100,1)</f>
        <v>-11.6</v>
      </c>
      <c r="E5" s="302" t="s">
        <v>69</v>
      </c>
      <c r="F5" s="325">
        <f>SUM(F6,F32)</f>
        <v>3329.74</v>
      </c>
      <c r="G5" s="306">
        <f>SUM(G6,G32)</f>
        <v>3766.1</v>
      </c>
      <c r="H5" s="326">
        <f>ROUND(SUM(F5-G5)/G5*100,1)</f>
        <v>-11.6</v>
      </c>
    </row>
    <row r="6" spans="1:8">
      <c r="A6" s="308" t="s">
        <v>70</v>
      </c>
      <c r="B6" s="238">
        <f>SUM(B7,B23)</f>
        <v>342.6</v>
      </c>
      <c r="C6" s="306">
        <f>SUM(C7,C23)</f>
        <v>261</v>
      </c>
      <c r="D6" s="307">
        <f>ROUND(SUM(B6-C6)/C6*100,1)</f>
        <v>31.3</v>
      </c>
      <c r="E6" s="308" t="s">
        <v>71</v>
      </c>
      <c r="F6" s="325">
        <f>SUM(F7:F31)</f>
        <v>2808.59</v>
      </c>
      <c r="G6" s="306">
        <f>SUM(G7:G31)</f>
        <v>3735.42</v>
      </c>
      <c r="H6" s="326">
        <f>ROUND(SUM(F6-G6)/G6*100,1)</f>
        <v>-24.8</v>
      </c>
    </row>
    <row r="7" spans="1:8">
      <c r="A7" s="194" t="s">
        <v>72</v>
      </c>
      <c r="B7" s="309">
        <f>SUM(B8:B22)</f>
        <v>319.5</v>
      </c>
      <c r="C7" s="310">
        <v>218</v>
      </c>
      <c r="D7" s="307">
        <f>ROUND(SUM(B7-C7)/C7*100,1)</f>
        <v>46.6</v>
      </c>
      <c r="E7" s="194" t="s">
        <v>73</v>
      </c>
      <c r="F7" s="327">
        <v>767.98</v>
      </c>
      <c r="G7" s="328">
        <v>720.64</v>
      </c>
      <c r="H7" s="326">
        <f t="shared" ref="H7:H38" si="0">ROUND(SUM(F7-G7)/G7*100,1)</f>
        <v>6.6</v>
      </c>
    </row>
    <row r="8" spans="1:8">
      <c r="A8" s="194" t="s">
        <v>74</v>
      </c>
      <c r="B8" s="309">
        <v>200</v>
      </c>
      <c r="C8" s="311">
        <v>110</v>
      </c>
      <c r="D8" s="307">
        <f t="shared" ref="D8:D42" si="1">ROUND(SUM(B8-C8)/C8*100,1)</f>
        <v>81.8</v>
      </c>
      <c r="E8" s="194" t="s">
        <v>75</v>
      </c>
      <c r="F8" s="329"/>
      <c r="G8" s="328"/>
      <c r="H8" s="326"/>
    </row>
    <row r="9" spans="1:8">
      <c r="A9" s="194" t="s">
        <v>76</v>
      </c>
      <c r="B9" s="309">
        <v>30</v>
      </c>
      <c r="C9" s="311">
        <v>5</v>
      </c>
      <c r="D9" s="307">
        <f t="shared" si="1"/>
        <v>500</v>
      </c>
      <c r="E9" s="194" t="s">
        <v>77</v>
      </c>
      <c r="F9" s="329">
        <v>2</v>
      </c>
      <c r="G9" s="328">
        <v>9.42</v>
      </c>
      <c r="H9" s="326">
        <f t="shared" si="0"/>
        <v>-78.8</v>
      </c>
    </row>
    <row r="10" spans="1:8">
      <c r="A10" s="194" t="s">
        <v>78</v>
      </c>
      <c r="B10" s="309">
        <v>8</v>
      </c>
      <c r="C10" s="311">
        <v>15</v>
      </c>
      <c r="D10" s="307">
        <f t="shared" si="1"/>
        <v>-46.7</v>
      </c>
      <c r="E10" s="194" t="s">
        <v>79</v>
      </c>
      <c r="F10" s="329">
        <v>0</v>
      </c>
      <c r="G10" s="328"/>
      <c r="H10" s="326"/>
    </row>
    <row r="11" spans="1:8">
      <c r="A11" s="194" t="s">
        <v>80</v>
      </c>
      <c r="B11" s="309">
        <v>0</v>
      </c>
      <c r="C11" s="311">
        <v>0</v>
      </c>
      <c r="D11" s="307">
        <v>0</v>
      </c>
      <c r="E11" s="194" t="s">
        <v>81</v>
      </c>
      <c r="F11" s="329">
        <v>0</v>
      </c>
      <c r="G11" s="328"/>
      <c r="H11" s="326"/>
    </row>
    <row r="12" spans="1:8">
      <c r="A12" s="194" t="s">
        <v>82</v>
      </c>
      <c r="B12" s="309">
        <v>30</v>
      </c>
      <c r="C12" s="311">
        <v>34</v>
      </c>
      <c r="D12" s="307">
        <f t="shared" si="1"/>
        <v>-11.8</v>
      </c>
      <c r="E12" s="194" t="s">
        <v>83</v>
      </c>
      <c r="F12" s="329">
        <v>0</v>
      </c>
      <c r="G12" s="328"/>
      <c r="H12" s="326"/>
    </row>
    <row r="13" spans="1:8">
      <c r="A13" s="194" t="s">
        <v>84</v>
      </c>
      <c r="B13" s="309">
        <v>20</v>
      </c>
      <c r="C13" s="311">
        <v>20</v>
      </c>
      <c r="D13" s="307">
        <f t="shared" si="1"/>
        <v>0</v>
      </c>
      <c r="E13" s="194" t="s">
        <v>85</v>
      </c>
      <c r="F13" s="329">
        <v>134.38</v>
      </c>
      <c r="G13" s="328">
        <v>124.84</v>
      </c>
      <c r="H13" s="326">
        <f t="shared" si="0"/>
        <v>7.6</v>
      </c>
    </row>
    <row r="14" spans="1:8">
      <c r="A14" s="194" t="s">
        <v>86</v>
      </c>
      <c r="B14" s="309">
        <v>0.5</v>
      </c>
      <c r="C14" s="311">
        <v>2</v>
      </c>
      <c r="D14" s="307">
        <f t="shared" si="1"/>
        <v>-75</v>
      </c>
      <c r="E14" s="194" t="s">
        <v>87</v>
      </c>
      <c r="F14" s="329">
        <v>423.35</v>
      </c>
      <c r="G14" s="328">
        <v>375.62</v>
      </c>
      <c r="H14" s="326">
        <f t="shared" si="0"/>
        <v>12.7</v>
      </c>
    </row>
    <row r="15" spans="1:8">
      <c r="A15" s="194" t="s">
        <v>88</v>
      </c>
      <c r="B15" s="309">
        <v>13</v>
      </c>
      <c r="C15" s="311">
        <v>0</v>
      </c>
      <c r="D15" s="307"/>
      <c r="E15" s="194" t="s">
        <v>89</v>
      </c>
      <c r="F15" s="330">
        <v>154.3</v>
      </c>
      <c r="G15" s="328">
        <v>121.65</v>
      </c>
      <c r="H15" s="326">
        <f t="shared" si="0"/>
        <v>26.8</v>
      </c>
    </row>
    <row r="16" spans="1:8">
      <c r="A16" s="194" t="s">
        <v>90</v>
      </c>
      <c r="B16" s="309">
        <v>2</v>
      </c>
      <c r="C16" s="311">
        <v>2</v>
      </c>
      <c r="D16" s="307">
        <f t="shared" si="1"/>
        <v>0</v>
      </c>
      <c r="E16" s="194" t="s">
        <v>91</v>
      </c>
      <c r="F16" s="329">
        <v>0.46</v>
      </c>
      <c r="G16" s="328">
        <v>0.02</v>
      </c>
      <c r="H16" s="326">
        <f t="shared" si="0"/>
        <v>2200</v>
      </c>
    </row>
    <row r="17" spans="1:8">
      <c r="A17" s="194" t="s">
        <v>92</v>
      </c>
      <c r="B17" s="309">
        <v>0</v>
      </c>
      <c r="C17" s="311"/>
      <c r="D17" s="307"/>
      <c r="E17" s="194" t="s">
        <v>93</v>
      </c>
      <c r="F17" s="329">
        <v>426.16</v>
      </c>
      <c r="G17" s="328">
        <v>1030.04</v>
      </c>
      <c r="H17" s="326">
        <f t="shared" si="0"/>
        <v>-58.6</v>
      </c>
    </row>
    <row r="18" spans="1:8">
      <c r="A18" s="194" t="s">
        <v>94</v>
      </c>
      <c r="B18" s="309">
        <v>16</v>
      </c>
      <c r="C18" s="311">
        <v>30</v>
      </c>
      <c r="D18" s="307">
        <f t="shared" si="1"/>
        <v>-46.7</v>
      </c>
      <c r="E18" s="194" t="s">
        <v>95</v>
      </c>
      <c r="F18" s="329">
        <v>576.58</v>
      </c>
      <c r="G18" s="328">
        <v>625.47</v>
      </c>
      <c r="H18" s="326">
        <f t="shared" si="0"/>
        <v>-7.8</v>
      </c>
    </row>
    <row r="19" spans="1:8">
      <c r="A19" s="194" t="s">
        <v>96</v>
      </c>
      <c r="B19" s="309">
        <v>0</v>
      </c>
      <c r="C19" s="311">
        <v>0</v>
      </c>
      <c r="D19" s="307"/>
      <c r="E19" s="194" t="s">
        <v>97</v>
      </c>
      <c r="F19" s="329">
        <v>37.66</v>
      </c>
      <c r="G19" s="328">
        <v>26.1</v>
      </c>
      <c r="H19" s="326">
        <f t="shared" si="0"/>
        <v>44.3</v>
      </c>
    </row>
    <row r="20" spans="1:8">
      <c r="A20" s="194" t="s">
        <v>98</v>
      </c>
      <c r="B20" s="309"/>
      <c r="C20" s="311"/>
      <c r="D20" s="307"/>
      <c r="E20" s="194" t="s">
        <v>99</v>
      </c>
      <c r="F20" s="329">
        <v>0</v>
      </c>
      <c r="G20" s="328"/>
      <c r="H20" s="326"/>
    </row>
    <row r="21" spans="1:8">
      <c r="A21" s="312"/>
      <c r="B21" s="313"/>
      <c r="C21" s="311"/>
      <c r="D21" s="307"/>
      <c r="E21" s="194" t="s">
        <v>100</v>
      </c>
      <c r="F21" s="329">
        <v>0</v>
      </c>
      <c r="G21" s="328"/>
      <c r="H21" s="326"/>
    </row>
    <row r="22" spans="1:8">
      <c r="A22" s="312"/>
      <c r="B22" s="313"/>
      <c r="C22" s="311">
        <v>0</v>
      </c>
      <c r="D22" s="307"/>
      <c r="E22" s="194" t="s">
        <v>102</v>
      </c>
      <c r="F22" s="330">
        <v>0</v>
      </c>
      <c r="G22" s="328"/>
      <c r="H22" s="326"/>
    </row>
    <row r="23" spans="1:8">
      <c r="A23" s="194" t="s">
        <v>103</v>
      </c>
      <c r="B23" s="309">
        <f>SUM(B24:B31)</f>
        <v>23.1</v>
      </c>
      <c r="C23" s="310">
        <f>SUM(C24:C31)</f>
        <v>43</v>
      </c>
      <c r="D23" s="307">
        <f t="shared" si="1"/>
        <v>-46.3</v>
      </c>
      <c r="E23" s="273" t="s">
        <v>104</v>
      </c>
      <c r="F23" s="329"/>
      <c r="G23" s="328"/>
      <c r="H23" s="326"/>
    </row>
    <row r="24" spans="1:8">
      <c r="A24" s="194" t="s">
        <v>105</v>
      </c>
      <c r="B24" s="309">
        <v>0</v>
      </c>
      <c r="C24" s="310">
        <v>0</v>
      </c>
      <c r="D24" s="307"/>
      <c r="E24" s="194" t="s">
        <v>106</v>
      </c>
      <c r="F24" s="329">
        <v>0</v>
      </c>
      <c r="G24" s="328"/>
      <c r="H24" s="326"/>
    </row>
    <row r="25" spans="1:8">
      <c r="A25" s="194" t="s">
        <v>107</v>
      </c>
      <c r="B25" s="309">
        <v>5</v>
      </c>
      <c r="C25" s="310">
        <v>5</v>
      </c>
      <c r="D25" s="307">
        <f t="shared" si="1"/>
        <v>0</v>
      </c>
      <c r="E25" s="194" t="s">
        <v>108</v>
      </c>
      <c r="F25" s="329">
        <v>186.46</v>
      </c>
      <c r="G25" s="328">
        <v>101.37</v>
      </c>
      <c r="H25" s="326">
        <f t="shared" si="0"/>
        <v>83.9</v>
      </c>
    </row>
    <row r="26" spans="1:8">
      <c r="A26" s="194" t="s">
        <v>109</v>
      </c>
      <c r="B26" s="309">
        <v>0.1</v>
      </c>
      <c r="C26" s="310">
        <v>1</v>
      </c>
      <c r="D26" s="307">
        <f t="shared" si="1"/>
        <v>-90</v>
      </c>
      <c r="E26" s="194" t="s">
        <v>110</v>
      </c>
      <c r="F26" s="329">
        <v>0</v>
      </c>
      <c r="G26" s="328"/>
      <c r="H26" s="326"/>
    </row>
    <row r="27" spans="1:8">
      <c r="A27" s="314" t="s">
        <v>920</v>
      </c>
      <c r="B27" s="309">
        <v>16</v>
      </c>
      <c r="C27" s="310">
        <v>12</v>
      </c>
      <c r="D27" s="307">
        <f t="shared" si="1"/>
        <v>33.3</v>
      </c>
      <c r="E27" s="194" t="s">
        <v>112</v>
      </c>
      <c r="F27" s="329">
        <v>36.38</v>
      </c>
      <c r="G27" s="328">
        <v>21.41</v>
      </c>
      <c r="H27" s="326">
        <f t="shared" si="0"/>
        <v>69.9</v>
      </c>
    </row>
    <row r="28" spans="1:8">
      <c r="A28" s="315" t="s">
        <v>921</v>
      </c>
      <c r="B28" s="309">
        <v>0</v>
      </c>
      <c r="C28" s="310">
        <v>0</v>
      </c>
      <c r="D28" s="307"/>
      <c r="E28" s="194" t="s">
        <v>114</v>
      </c>
      <c r="F28" s="329">
        <v>16.65</v>
      </c>
      <c r="G28" s="328">
        <v>56</v>
      </c>
      <c r="H28" s="326">
        <f t="shared" si="0"/>
        <v>-70.3</v>
      </c>
    </row>
    <row r="29" spans="1:8">
      <c r="A29" s="194" t="s">
        <v>117</v>
      </c>
      <c r="B29" s="309">
        <v>2</v>
      </c>
      <c r="C29" s="310">
        <v>5</v>
      </c>
      <c r="D29" s="307">
        <f t="shared" si="1"/>
        <v>-60</v>
      </c>
      <c r="E29" s="194" t="s">
        <v>116</v>
      </c>
      <c r="F29" s="330">
        <v>46.23</v>
      </c>
      <c r="G29" s="328">
        <v>522.84</v>
      </c>
      <c r="H29" s="326">
        <f t="shared" si="0"/>
        <v>-91.2</v>
      </c>
    </row>
    <row r="30" spans="1:8">
      <c r="A30" s="312" t="s">
        <v>113</v>
      </c>
      <c r="B30" s="313"/>
      <c r="C30" s="316">
        <v>20</v>
      </c>
      <c r="D30" s="307">
        <f t="shared" si="1"/>
        <v>-100</v>
      </c>
      <c r="E30" s="194" t="s">
        <v>118</v>
      </c>
      <c r="F30" s="329">
        <v>0</v>
      </c>
      <c r="G30" s="328"/>
      <c r="H30" s="326"/>
    </row>
    <row r="31" spans="1:8">
      <c r="A31" s="312"/>
      <c r="B31" s="313"/>
      <c r="C31" s="316"/>
      <c r="D31" s="307"/>
      <c r="E31" s="194" t="s">
        <v>119</v>
      </c>
      <c r="F31" s="329"/>
      <c r="G31" s="328"/>
      <c r="H31" s="326"/>
    </row>
    <row r="32" spans="1:8">
      <c r="A32" s="308" t="s">
        <v>120</v>
      </c>
      <c r="B32" s="238">
        <f>SUM(B33,B34,B35,B36,B37,B42)</f>
        <v>2987.14</v>
      </c>
      <c r="C32" s="306">
        <f>SUM(C33,C34,C35,C36,C37,C42)</f>
        <v>3505.1</v>
      </c>
      <c r="D32" s="307">
        <f t="shared" si="1"/>
        <v>-14.8</v>
      </c>
      <c r="E32" s="308" t="s">
        <v>121</v>
      </c>
      <c r="F32" s="325">
        <f>F33+F38</f>
        <v>521.15</v>
      </c>
      <c r="G32" s="306">
        <f>SUM(G33,G34,G35,G39,G38,G42)</f>
        <v>30.68</v>
      </c>
      <c r="H32" s="326">
        <f t="shared" si="0"/>
        <v>1598.7</v>
      </c>
    </row>
    <row r="33" spans="1:8">
      <c r="A33" s="194" t="s">
        <v>122</v>
      </c>
      <c r="B33" s="317">
        <v>1967.38</v>
      </c>
      <c r="C33" s="318">
        <v>1940</v>
      </c>
      <c r="D33" s="307">
        <f t="shared" si="1"/>
        <v>1.4</v>
      </c>
      <c r="E33" s="194" t="s">
        <v>123</v>
      </c>
      <c r="F33" s="310">
        <v>12.86</v>
      </c>
      <c r="G33" s="310">
        <v>12.85</v>
      </c>
      <c r="H33" s="326">
        <f t="shared" si="0"/>
        <v>0.1</v>
      </c>
    </row>
    <row r="34" spans="1:8">
      <c r="A34" s="194" t="s">
        <v>124</v>
      </c>
      <c r="B34" s="317">
        <v>0</v>
      </c>
      <c r="C34" s="318">
        <v>0</v>
      </c>
      <c r="D34" s="307"/>
      <c r="E34" s="194" t="s">
        <v>125</v>
      </c>
      <c r="F34" s="329">
        <v>0</v>
      </c>
      <c r="G34" s="310">
        <v>0</v>
      </c>
      <c r="H34" s="326"/>
    </row>
    <row r="35" spans="1:8">
      <c r="A35" s="194" t="s">
        <v>126</v>
      </c>
      <c r="B35" s="309">
        <v>508.29</v>
      </c>
      <c r="C35" s="310">
        <v>17.83</v>
      </c>
      <c r="D35" s="307">
        <f t="shared" si="1"/>
        <v>2750.8</v>
      </c>
      <c r="E35" s="194" t="s">
        <v>127</v>
      </c>
      <c r="F35" s="329">
        <v>0</v>
      </c>
      <c r="G35" s="310">
        <v>0</v>
      </c>
      <c r="H35" s="326"/>
    </row>
    <row r="36" spans="1:8">
      <c r="A36" s="194" t="s">
        <v>128</v>
      </c>
      <c r="B36" s="317">
        <v>0</v>
      </c>
      <c r="C36" s="318">
        <v>0</v>
      </c>
      <c r="D36" s="307"/>
      <c r="E36" s="194" t="s">
        <v>922</v>
      </c>
      <c r="F36" s="329">
        <v>0</v>
      </c>
      <c r="G36" s="310">
        <v>0</v>
      </c>
      <c r="H36" s="326"/>
    </row>
    <row r="37" spans="1:8">
      <c r="A37" s="194" t="s">
        <v>923</v>
      </c>
      <c r="B37" s="317">
        <v>0</v>
      </c>
      <c r="C37" s="318">
        <v>0</v>
      </c>
      <c r="D37" s="307"/>
      <c r="E37" s="194" t="s">
        <v>924</v>
      </c>
      <c r="F37" s="329">
        <v>0</v>
      </c>
      <c r="G37" s="310">
        <v>0</v>
      </c>
      <c r="H37" s="326"/>
    </row>
    <row r="38" spans="1:8">
      <c r="A38" s="194" t="s">
        <v>132</v>
      </c>
      <c r="B38" s="317">
        <v>0</v>
      </c>
      <c r="C38" s="318">
        <v>0</v>
      </c>
      <c r="D38" s="307"/>
      <c r="E38" s="194" t="s">
        <v>133</v>
      </c>
      <c r="F38" s="329">
        <v>508.29</v>
      </c>
      <c r="G38" s="310">
        <v>17.83</v>
      </c>
      <c r="H38" s="326">
        <f t="shared" si="0"/>
        <v>2750.8</v>
      </c>
    </row>
    <row r="39" spans="1:8">
      <c r="A39" s="194" t="s">
        <v>134</v>
      </c>
      <c r="B39" s="317">
        <v>0</v>
      </c>
      <c r="C39" s="318">
        <v>0</v>
      </c>
      <c r="D39" s="307"/>
      <c r="E39" s="194" t="s">
        <v>925</v>
      </c>
      <c r="F39" s="331">
        <f>SUM(F40:F41)</f>
        <v>0</v>
      </c>
      <c r="G39" s="318"/>
      <c r="H39" s="326">
        <v>0</v>
      </c>
    </row>
    <row r="40" spans="1:8">
      <c r="A40" s="194" t="s">
        <v>926</v>
      </c>
      <c r="B40" s="319">
        <v>0</v>
      </c>
      <c r="C40" s="318">
        <v>0</v>
      </c>
      <c r="D40" s="307"/>
      <c r="E40" s="194" t="s">
        <v>137</v>
      </c>
      <c r="F40" s="329"/>
      <c r="G40" s="310"/>
      <c r="H40" s="326">
        <v>0</v>
      </c>
    </row>
    <row r="41" spans="1:8">
      <c r="A41" s="194" t="s">
        <v>926</v>
      </c>
      <c r="B41" s="317">
        <v>0</v>
      </c>
      <c r="C41" s="318">
        <v>0</v>
      </c>
      <c r="D41" s="307"/>
      <c r="E41" s="194" t="s">
        <v>139</v>
      </c>
      <c r="F41" s="329"/>
      <c r="G41" s="310"/>
      <c r="H41" s="326">
        <v>0</v>
      </c>
    </row>
    <row r="42" spans="1:8">
      <c r="A42" s="194" t="s">
        <v>927</v>
      </c>
      <c r="B42" s="317">
        <v>511.47</v>
      </c>
      <c r="C42" s="318">
        <v>1547.27</v>
      </c>
      <c r="D42" s="307">
        <f t="shared" si="1"/>
        <v>-66.9</v>
      </c>
      <c r="E42" s="194" t="s">
        <v>142</v>
      </c>
      <c r="F42" s="329"/>
      <c r="G42" s="310">
        <v>0</v>
      </c>
      <c r="H42" s="326">
        <v>0</v>
      </c>
    </row>
    <row r="43" ht="53.25" customHeight="true" spans="1:8">
      <c r="A43" s="243" t="s">
        <v>928</v>
      </c>
      <c r="B43" s="245"/>
      <c r="C43" s="320"/>
      <c r="D43" s="321"/>
      <c r="E43" s="243"/>
      <c r="F43" s="245"/>
      <c r="G43" s="320"/>
      <c r="H43" s="243"/>
    </row>
  </sheetData>
  <mergeCells count="4">
    <mergeCell ref="A1:H1"/>
    <mergeCell ref="A2:H2"/>
    <mergeCell ref="F3:H3"/>
    <mergeCell ref="A43:H43"/>
  </mergeCells>
  <printOptions horizontalCentered="true"/>
  <pageMargins left="0.236220472440945" right="0.236220472440945" top="0.511811023622047" bottom="0" header="0.31496062992126" footer="0.31496062992126"/>
  <pageSetup paperSize="9" scale="98" orientation="portrait"/>
  <headerFooter>
    <oddFooter>&amp;C&amp;P</oddFooter>
  </headerFooter>
  <ignoredErrors>
    <ignoredError sqref="D6:D7 H39:H42 H6" unlockedFormula="true"/>
  </ignoredError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A2" sqref="A2:D35"/>
    </sheetView>
  </sheetViews>
  <sheetFormatPr defaultColWidth="9" defaultRowHeight="13.5" outlineLevelCol="3"/>
  <cols>
    <col min="1" max="3" width="20.625" customWidth="true"/>
    <col min="4" max="4" width="24.875" customWidth="true"/>
    <col min="5" max="5" width="28.875" customWidth="true"/>
  </cols>
  <sheetData>
    <row r="1" ht="76.5" customHeight="true" spans="1:4">
      <c r="A1" s="68" t="s">
        <v>929</v>
      </c>
      <c r="B1" s="68"/>
      <c r="C1" s="68"/>
      <c r="D1" s="68"/>
    </row>
    <row r="2" ht="11.25" customHeight="true" spans="1:4">
      <c r="A2" s="288" t="s">
        <v>930</v>
      </c>
      <c r="B2" s="289"/>
      <c r="C2" s="289"/>
      <c r="D2" s="289"/>
    </row>
    <row r="3" ht="11.25" customHeight="true" spans="1:4">
      <c r="A3" s="289"/>
      <c r="B3" s="289"/>
      <c r="C3" s="289"/>
      <c r="D3" s="289"/>
    </row>
    <row r="4" ht="11.25" customHeight="true" spans="1:4">
      <c r="A4" s="289"/>
      <c r="B4" s="289"/>
      <c r="C4" s="289"/>
      <c r="D4" s="289"/>
    </row>
    <row r="5" ht="11.25" customHeight="true" spans="1:4">
      <c r="A5" s="289"/>
      <c r="B5" s="289"/>
      <c r="C5" s="289"/>
      <c r="D5" s="289"/>
    </row>
    <row r="6" ht="11.25" customHeight="true" spans="1:4">
      <c r="A6" s="289"/>
      <c r="B6" s="289"/>
      <c r="C6" s="289"/>
      <c r="D6" s="289"/>
    </row>
    <row r="7" ht="11.25" customHeight="true" spans="1:4">
      <c r="A7" s="289"/>
      <c r="B7" s="289"/>
      <c r="C7" s="289"/>
      <c r="D7" s="289"/>
    </row>
    <row r="8" ht="11.25" customHeight="true" spans="1:4">
      <c r="A8" s="289"/>
      <c r="B8" s="289"/>
      <c r="C8" s="289"/>
      <c r="D8" s="289"/>
    </row>
    <row r="9" ht="11.25" customHeight="true" spans="1:4">
      <c r="A9" s="289"/>
      <c r="B9" s="289"/>
      <c r="C9" s="289"/>
      <c r="D9" s="289"/>
    </row>
    <row r="10" ht="11.25" customHeight="true" spans="1:4">
      <c r="A10" s="289"/>
      <c r="B10" s="289"/>
      <c r="C10" s="289"/>
      <c r="D10" s="289"/>
    </row>
    <row r="11" ht="11.25" customHeight="true" spans="1:4">
      <c r="A11" s="289"/>
      <c r="B11" s="289"/>
      <c r="C11" s="289"/>
      <c r="D11" s="289"/>
    </row>
    <row r="12" ht="11.25" customHeight="true" spans="1:4">
      <c r="A12" s="289"/>
      <c r="B12" s="289"/>
      <c r="C12" s="289"/>
      <c r="D12" s="289"/>
    </row>
    <row r="13" ht="11.25" customHeight="true" spans="1:4">
      <c r="A13" s="289"/>
      <c r="B13" s="289"/>
      <c r="C13" s="289"/>
      <c r="D13" s="289"/>
    </row>
    <row r="14" ht="11.25" customHeight="true" spans="1:4">
      <c r="A14" s="289"/>
      <c r="B14" s="289"/>
      <c r="C14" s="289"/>
      <c r="D14" s="289"/>
    </row>
    <row r="15" ht="11.25" customHeight="true" spans="1:4">
      <c r="A15" s="289"/>
      <c r="B15" s="289"/>
      <c r="C15" s="289"/>
      <c r="D15" s="289"/>
    </row>
    <row r="16" ht="11.25" customHeight="true" spans="1:4">
      <c r="A16" s="289"/>
      <c r="B16" s="289"/>
      <c r="C16" s="289"/>
      <c r="D16" s="289"/>
    </row>
    <row r="17" ht="11.25" customHeight="true" spans="1:4">
      <c r="A17" s="289"/>
      <c r="B17" s="289"/>
      <c r="C17" s="289"/>
      <c r="D17" s="289"/>
    </row>
    <row r="18" ht="11.25" customHeight="true" spans="1:4">
      <c r="A18" s="289"/>
      <c r="B18" s="289"/>
      <c r="C18" s="289"/>
      <c r="D18" s="289"/>
    </row>
    <row r="19" ht="11.25" customHeight="true" spans="1:4">
      <c r="A19" s="289"/>
      <c r="B19" s="289"/>
      <c r="C19" s="289"/>
      <c r="D19" s="289"/>
    </row>
    <row r="20" ht="11.25" customHeight="true" spans="1:4">
      <c r="A20" s="289"/>
      <c r="B20" s="289"/>
      <c r="C20" s="289"/>
      <c r="D20" s="289"/>
    </row>
    <row r="21" ht="11.25" customHeight="true" spans="1:4">
      <c r="A21" s="289"/>
      <c r="B21" s="289"/>
      <c r="C21" s="289"/>
      <c r="D21" s="289"/>
    </row>
    <row r="22" ht="11.25" customHeight="true" spans="1:4">
      <c r="A22" s="289"/>
      <c r="B22" s="289"/>
      <c r="C22" s="289"/>
      <c r="D22" s="289"/>
    </row>
    <row r="23" ht="11.25" customHeight="true" spans="1:4">
      <c r="A23" s="289"/>
      <c r="B23" s="289"/>
      <c r="C23" s="289"/>
      <c r="D23" s="289"/>
    </row>
    <row r="24" customHeight="true" spans="1:4">
      <c r="A24" s="289"/>
      <c r="B24" s="289"/>
      <c r="C24" s="289"/>
      <c r="D24" s="289"/>
    </row>
    <row r="25" customHeight="true" spans="1:4">
      <c r="A25" s="289"/>
      <c r="B25" s="289"/>
      <c r="C25" s="289"/>
      <c r="D25" s="289"/>
    </row>
    <row r="26" customHeight="true" spans="1:4">
      <c r="A26" s="289"/>
      <c r="B26" s="289"/>
      <c r="C26" s="289"/>
      <c r="D26" s="289"/>
    </row>
    <row r="27" customHeight="true" spans="1:4">
      <c r="A27" s="289"/>
      <c r="B27" s="289"/>
      <c r="C27" s="289"/>
      <c r="D27" s="289"/>
    </row>
    <row r="28" customHeight="true" spans="1:4">
      <c r="A28" s="289"/>
      <c r="B28" s="289"/>
      <c r="C28" s="289"/>
      <c r="D28" s="289"/>
    </row>
    <row r="29" customHeight="true" spans="1:4">
      <c r="A29" s="289"/>
      <c r="B29" s="289"/>
      <c r="C29" s="289"/>
      <c r="D29" s="289"/>
    </row>
    <row r="30" customHeight="true" spans="1:4">
      <c r="A30" s="289"/>
      <c r="B30" s="289"/>
      <c r="C30" s="289"/>
      <c r="D30" s="289"/>
    </row>
    <row r="31" customHeight="true" spans="1:4">
      <c r="A31" s="289"/>
      <c r="B31" s="289"/>
      <c r="C31" s="289"/>
      <c r="D31" s="289"/>
    </row>
    <row r="32" customHeight="true" spans="1:4">
      <c r="A32" s="289"/>
      <c r="B32" s="289"/>
      <c r="C32" s="289"/>
      <c r="D32" s="289"/>
    </row>
    <row r="33" customHeight="true" spans="1:4">
      <c r="A33" s="289"/>
      <c r="B33" s="289"/>
      <c r="C33" s="289"/>
      <c r="D33" s="289"/>
    </row>
    <row r="34" customHeight="true" spans="1:4">
      <c r="A34" s="289"/>
      <c r="B34" s="289"/>
      <c r="C34" s="289"/>
      <c r="D34" s="289"/>
    </row>
    <row r="35" customHeight="true" spans="1:4">
      <c r="A35" s="289"/>
      <c r="B35" s="289"/>
      <c r="C35" s="289"/>
      <c r="D35" s="289"/>
    </row>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538"/>
  <sheetViews>
    <sheetView workbookViewId="0">
      <selection activeCell="A360" sqref="$A360:$XFD360"/>
    </sheetView>
  </sheetViews>
  <sheetFormatPr defaultColWidth="21.5" defaultRowHeight="15.75" outlineLevelCol="1"/>
  <cols>
    <col min="1" max="1" width="55.25" style="279" customWidth="true"/>
    <col min="2" max="2" width="30.625" style="280" customWidth="true"/>
    <col min="3" max="16384" width="21.5" style="279"/>
  </cols>
  <sheetData>
    <row r="1" ht="18" spans="1:2">
      <c r="A1" s="27" t="s">
        <v>931</v>
      </c>
      <c r="B1" s="27"/>
    </row>
    <row r="2" s="278" customFormat="true" ht="24" spans="1:2">
      <c r="A2" s="141" t="s">
        <v>932</v>
      </c>
      <c r="B2" s="141"/>
    </row>
    <row r="3" ht="27" customHeight="true" spans="1:2">
      <c r="A3" s="281" t="s">
        <v>2</v>
      </c>
      <c r="B3" s="281"/>
    </row>
    <row r="4" ht="24" customHeight="true" spans="1:2">
      <c r="A4" s="282" t="s">
        <v>148</v>
      </c>
      <c r="B4" s="283" t="s">
        <v>933</v>
      </c>
    </row>
    <row r="5" ht="25.5" customHeight="true" spans="1:2">
      <c r="A5" s="284" t="s">
        <v>71</v>
      </c>
      <c r="B5" s="285">
        <f>B6+B111+B114+B136+B163+B177+B209+B286+B334+B360+B378+B431+B452+B467+B473+B478+B487+B498+B503+B525+B526+B531</f>
        <v>2888.7</v>
      </c>
    </row>
    <row r="6" ht="21" customHeight="true" spans="1:2">
      <c r="A6" s="286" t="s">
        <v>73</v>
      </c>
      <c r="B6" s="173">
        <f>B7+B21+B34+B39+B50+B55+B79+B83+B104+B109</f>
        <v>852.9</v>
      </c>
    </row>
    <row r="7" ht="21" customHeight="true" spans="1:2">
      <c r="A7" s="172" t="s">
        <v>934</v>
      </c>
      <c r="B7" s="173">
        <f>B8+B10</f>
        <v>15.55</v>
      </c>
    </row>
    <row r="8" ht="21" hidden="true" customHeight="true" spans="1:2">
      <c r="A8" s="172" t="s">
        <v>935</v>
      </c>
      <c r="B8" s="173"/>
    </row>
    <row r="9" ht="21" hidden="true" customHeight="true" spans="1:2">
      <c r="A9" s="172" t="s">
        <v>936</v>
      </c>
      <c r="B9" s="173">
        <v>0</v>
      </c>
    </row>
    <row r="10" ht="21" customHeight="true" spans="1:2">
      <c r="A10" s="172" t="s">
        <v>937</v>
      </c>
      <c r="B10" s="173">
        <v>15.55</v>
      </c>
    </row>
    <row r="11" ht="21" hidden="true" customHeight="true" spans="1:2">
      <c r="A11" s="172" t="s">
        <v>938</v>
      </c>
      <c r="B11" s="173">
        <v>0</v>
      </c>
    </row>
    <row r="12" ht="21" hidden="true" customHeight="true" spans="1:2">
      <c r="A12" s="172" t="s">
        <v>939</v>
      </c>
      <c r="B12" s="173">
        <v>0</v>
      </c>
    </row>
    <row r="13" ht="21" hidden="true" customHeight="true" spans="1:2">
      <c r="A13" s="172" t="s">
        <v>940</v>
      </c>
      <c r="B13" s="173">
        <v>0</v>
      </c>
    </row>
    <row r="14" ht="21" hidden="true" customHeight="true" spans="1:2">
      <c r="A14" s="172" t="s">
        <v>941</v>
      </c>
      <c r="B14" s="173">
        <v>0</v>
      </c>
    </row>
    <row r="15" ht="21" hidden="true" customHeight="true" spans="1:2">
      <c r="A15" s="172" t="s">
        <v>935</v>
      </c>
      <c r="B15" s="173">
        <v>0</v>
      </c>
    </row>
    <row r="16" ht="21" hidden="true" customHeight="true" spans="1:2">
      <c r="A16" s="172" t="s">
        <v>942</v>
      </c>
      <c r="B16" s="173">
        <v>0</v>
      </c>
    </row>
    <row r="17" ht="21" hidden="true" customHeight="true" spans="1:2">
      <c r="A17" s="172" t="s">
        <v>943</v>
      </c>
      <c r="B17" s="173">
        <v>0</v>
      </c>
    </row>
    <row r="18" ht="21" hidden="true" customHeight="true" spans="1:2">
      <c r="A18" s="172" t="s">
        <v>944</v>
      </c>
      <c r="B18" s="173">
        <v>0</v>
      </c>
    </row>
    <row r="19" ht="21" hidden="true" customHeight="true" spans="1:2">
      <c r="A19" s="172" t="s">
        <v>940</v>
      </c>
      <c r="B19" s="173">
        <v>0</v>
      </c>
    </row>
    <row r="20" ht="14.25" hidden="true" customHeight="true" spans="1:2">
      <c r="A20" s="172" t="s">
        <v>945</v>
      </c>
      <c r="B20" s="173">
        <v>0</v>
      </c>
    </row>
    <row r="21" ht="21" customHeight="true" spans="1:2">
      <c r="A21" s="172" t="s">
        <v>946</v>
      </c>
      <c r="B21" s="173">
        <f>B22+B23+B24</f>
        <v>687.17</v>
      </c>
    </row>
    <row r="22" ht="21" customHeight="true" spans="1:2">
      <c r="A22" s="172" t="s">
        <v>935</v>
      </c>
      <c r="B22" s="173">
        <v>576.37</v>
      </c>
    </row>
    <row r="23" ht="21" customHeight="true" spans="1:2">
      <c r="A23" s="172" t="s">
        <v>936</v>
      </c>
      <c r="B23" s="173">
        <v>110.8</v>
      </c>
    </row>
    <row r="24" ht="21" hidden="true" customHeight="true" spans="1:2">
      <c r="A24" s="172" t="s">
        <v>947</v>
      </c>
      <c r="B24" s="173">
        <v>0</v>
      </c>
    </row>
    <row r="25" ht="21" hidden="true" customHeight="true" spans="1:2">
      <c r="A25" s="172" t="s">
        <v>940</v>
      </c>
      <c r="B25" s="173">
        <v>0</v>
      </c>
    </row>
    <row r="26" ht="21" hidden="true" customHeight="true" spans="1:2">
      <c r="A26" s="172" t="s">
        <v>948</v>
      </c>
      <c r="B26" s="173">
        <v>0</v>
      </c>
    </row>
    <row r="27" ht="21" hidden="true" customHeight="true" spans="1:2">
      <c r="A27" s="172" t="s">
        <v>949</v>
      </c>
      <c r="B27" s="173">
        <v>0</v>
      </c>
    </row>
    <row r="28" ht="21" hidden="true" customHeight="true" spans="1:2">
      <c r="A28" s="172" t="s">
        <v>935</v>
      </c>
      <c r="B28" s="173">
        <v>0</v>
      </c>
    </row>
    <row r="29" ht="21" hidden="true" customHeight="true" spans="1:2">
      <c r="A29" s="172" t="s">
        <v>936</v>
      </c>
      <c r="B29" s="173"/>
    </row>
    <row r="30" ht="21" hidden="true" customHeight="true" spans="1:2">
      <c r="A30" s="172" t="s">
        <v>950</v>
      </c>
      <c r="B30" s="173"/>
    </row>
    <row r="31" ht="21" hidden="true" customHeight="true" spans="1:2">
      <c r="A31" s="172" t="s">
        <v>951</v>
      </c>
      <c r="B31" s="173"/>
    </row>
    <row r="32" ht="21" hidden="true" customHeight="true" spans="1:2">
      <c r="A32" s="172" t="s">
        <v>940</v>
      </c>
      <c r="B32" s="173"/>
    </row>
    <row r="33" ht="21" hidden="true" customHeight="true" spans="1:2">
      <c r="A33" s="172" t="s">
        <v>952</v>
      </c>
      <c r="B33" s="173"/>
    </row>
    <row r="34" ht="21" customHeight="true" spans="1:2">
      <c r="A34" s="172" t="s">
        <v>953</v>
      </c>
      <c r="B34" s="173">
        <f>B37</f>
        <v>0.03</v>
      </c>
    </row>
    <row r="35" ht="21" hidden="true" customHeight="true" spans="1:2">
      <c r="A35" s="172" t="s">
        <v>935</v>
      </c>
      <c r="B35" s="173"/>
    </row>
    <row r="36" ht="21" hidden="true" customHeight="true" spans="1:2">
      <c r="A36" s="172" t="s">
        <v>954</v>
      </c>
      <c r="B36" s="173"/>
    </row>
    <row r="37" ht="21" customHeight="true" spans="1:2">
      <c r="A37" s="172" t="s">
        <v>955</v>
      </c>
      <c r="B37" s="173">
        <v>0.03</v>
      </c>
    </row>
    <row r="38" ht="21" hidden="true" customHeight="true" spans="1:2">
      <c r="A38" s="172" t="s">
        <v>956</v>
      </c>
      <c r="B38" s="173"/>
    </row>
    <row r="39" ht="21" customHeight="true" spans="1:2">
      <c r="A39" s="172" t="s">
        <v>957</v>
      </c>
      <c r="B39" s="173">
        <f>B40</f>
        <v>111.54</v>
      </c>
    </row>
    <row r="40" ht="21" customHeight="true" spans="1:2">
      <c r="A40" s="172" t="s">
        <v>935</v>
      </c>
      <c r="B40" s="173">
        <v>111.54</v>
      </c>
    </row>
    <row r="41" ht="21" hidden="true" customHeight="true" spans="1:2">
      <c r="A41" s="172" t="s">
        <v>936</v>
      </c>
      <c r="B41" s="173"/>
    </row>
    <row r="42" ht="21" hidden="true" customHeight="true" spans="1:2">
      <c r="A42" s="172" t="s">
        <v>958</v>
      </c>
      <c r="B42" s="173"/>
    </row>
    <row r="43" ht="21" hidden="true" customHeight="true" spans="1:2">
      <c r="A43" s="172" t="s">
        <v>959</v>
      </c>
      <c r="B43" s="173"/>
    </row>
    <row r="44" ht="21" hidden="true" customHeight="true" spans="1:2">
      <c r="A44" s="172" t="s">
        <v>940</v>
      </c>
      <c r="B44" s="173"/>
    </row>
    <row r="45" ht="21" hidden="true" customHeight="true" spans="1:2">
      <c r="A45" s="172" t="s">
        <v>960</v>
      </c>
      <c r="B45" s="173"/>
    </row>
    <row r="46" ht="21" hidden="true" customHeight="true" spans="1:2">
      <c r="A46" s="172" t="s">
        <v>961</v>
      </c>
      <c r="B46" s="173"/>
    </row>
    <row r="47" ht="21" hidden="true" customHeight="true" spans="1:2">
      <c r="A47" s="172" t="s">
        <v>962</v>
      </c>
      <c r="B47" s="173"/>
    </row>
    <row r="48" ht="21" hidden="true" customHeight="true" spans="1:2">
      <c r="A48" s="172" t="s">
        <v>963</v>
      </c>
      <c r="B48" s="173"/>
    </row>
    <row r="49" ht="21" hidden="true" customHeight="true" spans="1:2">
      <c r="A49" s="172" t="s">
        <v>964</v>
      </c>
      <c r="B49" s="173"/>
    </row>
    <row r="50" ht="21" customHeight="true" spans="1:2">
      <c r="A50" s="172" t="s">
        <v>965</v>
      </c>
      <c r="B50" s="173">
        <f>B51+B52</f>
        <v>8</v>
      </c>
    </row>
    <row r="51" ht="21" hidden="true" customHeight="true" spans="1:2">
      <c r="A51" s="172" t="s">
        <v>935</v>
      </c>
      <c r="B51" s="173"/>
    </row>
    <row r="52" ht="21" customHeight="true" spans="1:2">
      <c r="A52" s="172" t="s">
        <v>936</v>
      </c>
      <c r="B52" s="173">
        <v>8</v>
      </c>
    </row>
    <row r="53" ht="21" hidden="true" customHeight="true" spans="1:2">
      <c r="A53" s="172" t="s">
        <v>966</v>
      </c>
      <c r="B53" s="173"/>
    </row>
    <row r="54" ht="21" hidden="true" customHeight="true" spans="1:2">
      <c r="A54" s="172" t="s">
        <v>940</v>
      </c>
      <c r="B54" s="173"/>
    </row>
    <row r="55" ht="21" customHeight="true" spans="1:2">
      <c r="A55" s="172" t="s">
        <v>967</v>
      </c>
      <c r="B55" s="173">
        <f>B58</f>
        <v>19.71</v>
      </c>
    </row>
    <row r="56" ht="21" hidden="true" customHeight="true" spans="1:2">
      <c r="A56" s="172" t="s">
        <v>935</v>
      </c>
      <c r="B56" s="173"/>
    </row>
    <row r="57" ht="21" hidden="true" customHeight="true" spans="1:2">
      <c r="A57" s="172" t="s">
        <v>936</v>
      </c>
      <c r="B57" s="173"/>
    </row>
    <row r="58" ht="21" customHeight="true" spans="1:2">
      <c r="A58" s="172" t="s">
        <v>968</v>
      </c>
      <c r="B58" s="173">
        <v>19.71</v>
      </c>
    </row>
    <row r="59" ht="21" hidden="true" customHeight="true" spans="1:2">
      <c r="A59" s="172" t="s">
        <v>940</v>
      </c>
      <c r="B59" s="173"/>
    </row>
    <row r="60" ht="21" hidden="true" customHeight="true" spans="1:2">
      <c r="A60" s="172" t="s">
        <v>969</v>
      </c>
      <c r="B60" s="173"/>
    </row>
    <row r="61" ht="21" hidden="true" customHeight="true" spans="1:2">
      <c r="A61" s="172" t="s">
        <v>970</v>
      </c>
      <c r="B61" s="173"/>
    </row>
    <row r="62" ht="21" hidden="true" customHeight="true" spans="1:2">
      <c r="A62" s="172" t="s">
        <v>935</v>
      </c>
      <c r="B62" s="173"/>
    </row>
    <row r="63" ht="21" hidden="true" customHeight="true" spans="1:2">
      <c r="A63" s="172" t="s">
        <v>940</v>
      </c>
      <c r="B63" s="173"/>
    </row>
    <row r="64" ht="21" hidden="true" customHeight="true" spans="1:2">
      <c r="A64" s="172" t="s">
        <v>971</v>
      </c>
      <c r="B64" s="173"/>
    </row>
    <row r="65" ht="21" hidden="true" customHeight="true" spans="1:2">
      <c r="A65" s="172" t="s">
        <v>935</v>
      </c>
      <c r="B65" s="173"/>
    </row>
    <row r="66" ht="21" hidden="true" customHeight="true" spans="1:2">
      <c r="A66" s="172" t="s">
        <v>936</v>
      </c>
      <c r="B66" s="173"/>
    </row>
    <row r="67" ht="21" hidden="true" customHeight="true" spans="1:2">
      <c r="A67" s="172" t="s">
        <v>972</v>
      </c>
      <c r="B67" s="173"/>
    </row>
    <row r="68" ht="21" hidden="true" customHeight="true" spans="1:2">
      <c r="A68" s="172" t="s">
        <v>973</v>
      </c>
      <c r="B68" s="173"/>
    </row>
    <row r="69" ht="21" hidden="true" customHeight="true" spans="1:2">
      <c r="A69" s="172" t="s">
        <v>935</v>
      </c>
      <c r="B69" s="173"/>
    </row>
    <row r="70" ht="21" hidden="true" customHeight="true" spans="1:2">
      <c r="A70" s="172" t="s">
        <v>936</v>
      </c>
      <c r="B70" s="173"/>
    </row>
    <row r="71" ht="21" hidden="true" customHeight="true" spans="1:2">
      <c r="A71" s="172" t="s">
        <v>944</v>
      </c>
      <c r="B71" s="173"/>
    </row>
    <row r="72" ht="21" hidden="true" customHeight="true" spans="1:2">
      <c r="A72" s="172" t="s">
        <v>940</v>
      </c>
      <c r="B72" s="173"/>
    </row>
    <row r="73" ht="21" hidden="true" customHeight="true" spans="1:2">
      <c r="A73" s="172" t="s">
        <v>974</v>
      </c>
      <c r="B73" s="173"/>
    </row>
    <row r="74" ht="21" hidden="true" customHeight="true" spans="1:2">
      <c r="A74" s="172" t="s">
        <v>975</v>
      </c>
      <c r="B74" s="173"/>
    </row>
    <row r="75" ht="21" hidden="true" customHeight="true" spans="1:2">
      <c r="A75" s="172" t="s">
        <v>935</v>
      </c>
      <c r="B75" s="173"/>
    </row>
    <row r="76" ht="21" hidden="true" customHeight="true" spans="1:2">
      <c r="A76" s="172" t="s">
        <v>936</v>
      </c>
      <c r="B76" s="173"/>
    </row>
    <row r="77" ht="21" hidden="true" customHeight="true" spans="1:2">
      <c r="A77" s="172" t="s">
        <v>940</v>
      </c>
      <c r="B77" s="173"/>
    </row>
    <row r="78" ht="21" hidden="true" customHeight="true" spans="1:2">
      <c r="A78" s="172" t="s">
        <v>976</v>
      </c>
      <c r="B78" s="173"/>
    </row>
    <row r="79" ht="21" hidden="true" customHeight="true" spans="1:2">
      <c r="A79" s="172" t="s">
        <v>977</v>
      </c>
      <c r="B79" s="173">
        <f>B80</f>
        <v>0</v>
      </c>
    </row>
    <row r="80" ht="21" hidden="true" customHeight="true" spans="1:2">
      <c r="A80" s="172" t="s">
        <v>935</v>
      </c>
      <c r="B80" s="173"/>
    </row>
    <row r="81" ht="21" hidden="true" customHeight="true" spans="1:2">
      <c r="A81" s="172" t="s">
        <v>936</v>
      </c>
      <c r="B81" s="173"/>
    </row>
    <row r="82" ht="21" hidden="true" customHeight="true" spans="1:2">
      <c r="A82" s="172" t="s">
        <v>940</v>
      </c>
      <c r="B82" s="173"/>
    </row>
    <row r="83" ht="21" customHeight="true" spans="1:2">
      <c r="A83" s="172" t="s">
        <v>978</v>
      </c>
      <c r="B83" s="173">
        <f>B84+B85+B86+B87+B88</f>
        <v>4.1</v>
      </c>
    </row>
    <row r="84" ht="21" hidden="true" customHeight="true" spans="1:2">
      <c r="A84" s="172" t="s">
        <v>935</v>
      </c>
      <c r="B84" s="173"/>
    </row>
    <row r="85" ht="21" hidden="true" customHeight="true" spans="1:2">
      <c r="A85" s="172" t="s">
        <v>936</v>
      </c>
      <c r="B85" s="173"/>
    </row>
    <row r="86" ht="21" hidden="true" customHeight="true" spans="1:2">
      <c r="A86" s="172" t="s">
        <v>979</v>
      </c>
      <c r="B86" s="173"/>
    </row>
    <row r="87" ht="21" hidden="true" customHeight="true" spans="1:2">
      <c r="A87" s="172" t="s">
        <v>940</v>
      </c>
      <c r="B87" s="173"/>
    </row>
    <row r="88" ht="21" customHeight="true" spans="1:2">
      <c r="A88" s="172" t="s">
        <v>980</v>
      </c>
      <c r="B88" s="173">
        <v>4.1</v>
      </c>
    </row>
    <row r="89" ht="21" hidden="true" customHeight="true" spans="1:2">
      <c r="A89" s="172" t="s">
        <v>981</v>
      </c>
      <c r="B89" s="173"/>
    </row>
    <row r="90" ht="21" hidden="true" customHeight="true" spans="1:2">
      <c r="A90" s="172" t="s">
        <v>935</v>
      </c>
      <c r="B90" s="173"/>
    </row>
    <row r="91" ht="21" hidden="true" customHeight="true" spans="1:2">
      <c r="A91" s="172" t="s">
        <v>940</v>
      </c>
      <c r="B91" s="173"/>
    </row>
    <row r="92" ht="21" hidden="true" customHeight="true" spans="1:2">
      <c r="A92" s="172" t="s">
        <v>982</v>
      </c>
      <c r="B92" s="173"/>
    </row>
    <row r="93" ht="21" hidden="true" customHeight="true" spans="1:2">
      <c r="A93" s="172" t="s">
        <v>935</v>
      </c>
      <c r="B93" s="173"/>
    </row>
    <row r="94" ht="21" hidden="true" customHeight="true" spans="1:2">
      <c r="A94" s="172" t="s">
        <v>936</v>
      </c>
      <c r="B94" s="173"/>
    </row>
    <row r="95" ht="21" hidden="true" customHeight="true" spans="1:2">
      <c r="A95" s="172" t="s">
        <v>983</v>
      </c>
      <c r="B95" s="173"/>
    </row>
    <row r="96" ht="21" hidden="true" customHeight="true" spans="1:2">
      <c r="A96" s="172" t="s">
        <v>940</v>
      </c>
      <c r="B96" s="173"/>
    </row>
    <row r="97" ht="21" hidden="true" customHeight="true" spans="1:2">
      <c r="A97" s="172" t="s">
        <v>984</v>
      </c>
      <c r="B97" s="173"/>
    </row>
    <row r="98" ht="21" hidden="true" customHeight="true" spans="1:2">
      <c r="A98" s="172" t="s">
        <v>985</v>
      </c>
      <c r="B98" s="173"/>
    </row>
    <row r="99" ht="21" hidden="true" customHeight="true" spans="1:2">
      <c r="A99" s="172" t="s">
        <v>935</v>
      </c>
      <c r="B99" s="173"/>
    </row>
    <row r="100" ht="21" hidden="true" customHeight="true" spans="1:2">
      <c r="A100" s="172" t="s">
        <v>936</v>
      </c>
      <c r="B100" s="173"/>
    </row>
    <row r="101" ht="21" hidden="true" customHeight="true" spans="1:2">
      <c r="A101" s="172" t="s">
        <v>986</v>
      </c>
      <c r="B101" s="173"/>
    </row>
    <row r="102" ht="21" hidden="true" customHeight="true" spans="1:2">
      <c r="A102" s="172" t="s">
        <v>935</v>
      </c>
      <c r="B102" s="173"/>
    </row>
    <row r="103" ht="21" hidden="true" customHeight="true" spans="1:2">
      <c r="A103" s="172" t="s">
        <v>936</v>
      </c>
      <c r="B103" s="173"/>
    </row>
    <row r="104" ht="21" customHeight="true" spans="1:2">
      <c r="A104" s="172" t="s">
        <v>987</v>
      </c>
      <c r="B104" s="173">
        <f>B108</f>
        <v>2.16</v>
      </c>
    </row>
    <row r="105" ht="21" hidden="true" customHeight="true" spans="1:2">
      <c r="A105" s="172" t="s">
        <v>988</v>
      </c>
      <c r="B105" s="173"/>
    </row>
    <row r="106" ht="21" hidden="true" customHeight="true" spans="1:2">
      <c r="A106" s="172" t="s">
        <v>989</v>
      </c>
      <c r="B106" s="173"/>
    </row>
    <row r="107" ht="21" hidden="true" customHeight="true" spans="1:2">
      <c r="A107" s="172" t="s">
        <v>990</v>
      </c>
      <c r="B107" s="173"/>
    </row>
    <row r="108" ht="21" customHeight="true" spans="1:2">
      <c r="A108" s="172" t="s">
        <v>991</v>
      </c>
      <c r="B108" s="173">
        <v>2.16</v>
      </c>
    </row>
    <row r="109" ht="21" customHeight="true" spans="1:2">
      <c r="A109" s="172" t="s">
        <v>992</v>
      </c>
      <c r="B109" s="173">
        <f>B110</f>
        <v>4.64</v>
      </c>
    </row>
    <row r="110" ht="21" customHeight="true" spans="1:2">
      <c r="A110" s="172" t="s">
        <v>205</v>
      </c>
      <c r="B110" s="173">
        <v>4.64</v>
      </c>
    </row>
    <row r="111" ht="21" customHeight="true" spans="1:2">
      <c r="A111" s="172" t="s">
        <v>993</v>
      </c>
      <c r="B111" s="173">
        <f>B112</f>
        <v>0</v>
      </c>
    </row>
    <row r="112" ht="21" customHeight="true" spans="1:2">
      <c r="A112" s="172" t="s">
        <v>994</v>
      </c>
      <c r="B112" s="173">
        <f>B113</f>
        <v>0</v>
      </c>
    </row>
    <row r="113" ht="21" customHeight="true" spans="1:2">
      <c r="A113" s="172" t="s">
        <v>208</v>
      </c>
      <c r="B113" s="173">
        <v>0</v>
      </c>
    </row>
    <row r="114" ht="21" hidden="true" customHeight="true" spans="1:2">
      <c r="A114" s="172" t="s">
        <v>995</v>
      </c>
      <c r="B114" s="173"/>
    </row>
    <row r="115" ht="21" hidden="true" customHeight="true" spans="1:2">
      <c r="A115" s="172" t="s">
        <v>996</v>
      </c>
      <c r="B115" s="173"/>
    </row>
    <row r="116" ht="21" hidden="true" customHeight="true" spans="1:2">
      <c r="A116" s="172" t="s">
        <v>210</v>
      </c>
      <c r="B116" s="173"/>
    </row>
    <row r="117" ht="21" hidden="true" customHeight="true" spans="1:2">
      <c r="A117" s="172" t="s">
        <v>997</v>
      </c>
      <c r="B117" s="173"/>
    </row>
    <row r="118" ht="21" hidden="true" customHeight="true" spans="1:2">
      <c r="A118" s="172" t="s">
        <v>935</v>
      </c>
      <c r="B118" s="173"/>
    </row>
    <row r="119" ht="21" hidden="true" customHeight="true" spans="1:2">
      <c r="A119" s="172" t="s">
        <v>958</v>
      </c>
      <c r="B119" s="173"/>
    </row>
    <row r="120" ht="21" hidden="true" customHeight="true" spans="1:2">
      <c r="A120" s="172" t="s">
        <v>998</v>
      </c>
      <c r="B120" s="173"/>
    </row>
    <row r="121" ht="21" hidden="true" customHeight="true" spans="1:2">
      <c r="A121" s="172" t="s">
        <v>999</v>
      </c>
      <c r="B121" s="173"/>
    </row>
    <row r="122" ht="21" hidden="true" customHeight="true" spans="1:2">
      <c r="A122" s="172" t="s">
        <v>1000</v>
      </c>
      <c r="B122" s="173"/>
    </row>
    <row r="123" ht="21" hidden="true" customHeight="true" spans="1:2">
      <c r="A123" s="172" t="s">
        <v>935</v>
      </c>
      <c r="B123" s="173"/>
    </row>
    <row r="124" ht="21" hidden="true" customHeight="true" spans="1:2">
      <c r="A124" s="172" t="s">
        <v>936</v>
      </c>
      <c r="B124" s="173"/>
    </row>
    <row r="125" ht="21" hidden="true" customHeight="true" spans="1:2">
      <c r="A125" s="172" t="s">
        <v>1001</v>
      </c>
      <c r="B125" s="173"/>
    </row>
    <row r="126" ht="21" hidden="true" customHeight="true" spans="1:2">
      <c r="A126" s="172" t="s">
        <v>1002</v>
      </c>
      <c r="B126" s="173"/>
    </row>
    <row r="127" ht="21" hidden="true" customHeight="true" spans="1:2">
      <c r="A127" s="172" t="s">
        <v>1003</v>
      </c>
      <c r="B127" s="173"/>
    </row>
    <row r="128" ht="21" hidden="true" customHeight="true" spans="1:2">
      <c r="A128" s="172" t="s">
        <v>1004</v>
      </c>
      <c r="B128" s="173"/>
    </row>
    <row r="129" ht="21" hidden="true" customHeight="true" spans="1:2">
      <c r="A129" s="172" t="s">
        <v>1005</v>
      </c>
      <c r="B129" s="173"/>
    </row>
    <row r="130" ht="21" hidden="true" customHeight="true" spans="1:2">
      <c r="A130" s="172" t="s">
        <v>1006</v>
      </c>
      <c r="B130" s="173"/>
    </row>
    <row r="131" ht="21" hidden="true" customHeight="true" spans="1:2">
      <c r="A131" s="172" t="s">
        <v>1007</v>
      </c>
      <c r="B131" s="173"/>
    </row>
    <row r="132" ht="21" hidden="true" customHeight="true" spans="1:2">
      <c r="A132" s="172" t="s">
        <v>1008</v>
      </c>
      <c r="B132" s="173"/>
    </row>
    <row r="133" ht="21" hidden="true" customHeight="true" spans="1:2">
      <c r="A133" s="172" t="s">
        <v>958</v>
      </c>
      <c r="B133" s="173"/>
    </row>
    <row r="134" ht="21" hidden="true" customHeight="true" spans="1:2">
      <c r="A134" s="172" t="s">
        <v>940</v>
      </c>
      <c r="B134" s="173"/>
    </row>
    <row r="135" ht="21" hidden="true" customHeight="true" spans="1:2">
      <c r="A135" s="172" t="s">
        <v>1009</v>
      </c>
      <c r="B135" s="173"/>
    </row>
    <row r="136" ht="21" hidden="true" customHeight="true" spans="1:2">
      <c r="A136" s="172" t="s">
        <v>1010</v>
      </c>
      <c r="B136" s="173"/>
    </row>
    <row r="137" ht="21" hidden="true" customHeight="true" spans="1:2">
      <c r="A137" s="172" t="s">
        <v>1011</v>
      </c>
      <c r="B137" s="173"/>
    </row>
    <row r="138" ht="21" hidden="true" customHeight="true" spans="1:2">
      <c r="A138" s="172" t="s">
        <v>935</v>
      </c>
      <c r="B138" s="173"/>
    </row>
    <row r="139" ht="21" hidden="true" customHeight="true" spans="1:2">
      <c r="A139" s="172" t="s">
        <v>936</v>
      </c>
      <c r="B139" s="173"/>
    </row>
    <row r="140" ht="21" hidden="true" customHeight="true" spans="1:2">
      <c r="A140" s="172" t="s">
        <v>1012</v>
      </c>
      <c r="B140" s="173"/>
    </row>
    <row r="141" ht="21" hidden="true" customHeight="true" spans="1:2">
      <c r="A141" s="172" t="s">
        <v>1013</v>
      </c>
      <c r="B141" s="173"/>
    </row>
    <row r="142" ht="21" hidden="true" customHeight="true" spans="1:2">
      <c r="A142" s="172" t="s">
        <v>1014</v>
      </c>
      <c r="B142" s="173"/>
    </row>
    <row r="143" ht="21" hidden="true" customHeight="true" spans="1:2">
      <c r="A143" s="172" t="s">
        <v>1015</v>
      </c>
      <c r="B143" s="173"/>
    </row>
    <row r="144" ht="21" hidden="true" customHeight="true" spans="1:2">
      <c r="A144" s="172" t="s">
        <v>1016</v>
      </c>
      <c r="B144" s="173"/>
    </row>
    <row r="145" ht="21" hidden="true" customHeight="true" spans="1:2">
      <c r="A145" s="172" t="s">
        <v>1017</v>
      </c>
      <c r="B145" s="173"/>
    </row>
    <row r="146" ht="21" hidden="true" customHeight="true" spans="1:2">
      <c r="A146" s="172" t="s">
        <v>1018</v>
      </c>
      <c r="B146" s="173"/>
    </row>
    <row r="147" ht="21" hidden="true" customHeight="true" spans="1:2">
      <c r="A147" s="172" t="s">
        <v>1019</v>
      </c>
      <c r="B147" s="173"/>
    </row>
    <row r="148" ht="21" hidden="true" customHeight="true" spans="1:2">
      <c r="A148" s="172" t="s">
        <v>1020</v>
      </c>
      <c r="B148" s="173"/>
    </row>
    <row r="149" ht="21" hidden="true" customHeight="true" spans="1:2">
      <c r="A149" s="172" t="s">
        <v>1021</v>
      </c>
      <c r="B149" s="173"/>
    </row>
    <row r="150" ht="21" hidden="true" customHeight="true" spans="1:2">
      <c r="A150" s="172" t="s">
        <v>1022</v>
      </c>
      <c r="B150" s="173"/>
    </row>
    <row r="151" ht="21" hidden="true" customHeight="true" spans="1:2">
      <c r="A151" s="172" t="s">
        <v>1023</v>
      </c>
      <c r="B151" s="173"/>
    </row>
    <row r="152" ht="21" hidden="true" customHeight="true" spans="1:2">
      <c r="A152" s="172" t="s">
        <v>1024</v>
      </c>
      <c r="B152" s="173"/>
    </row>
    <row r="153" ht="21" hidden="true" customHeight="true" spans="1:2">
      <c r="A153" s="172" t="s">
        <v>1025</v>
      </c>
      <c r="B153" s="173"/>
    </row>
    <row r="154" ht="21" hidden="true" customHeight="true" spans="1:2">
      <c r="A154" s="172" t="s">
        <v>1026</v>
      </c>
      <c r="B154" s="173"/>
    </row>
    <row r="155" ht="21" hidden="true" customHeight="true" spans="1:2">
      <c r="A155" s="172" t="s">
        <v>1027</v>
      </c>
      <c r="B155" s="173"/>
    </row>
    <row r="156" ht="21" hidden="true" customHeight="true" spans="1:2">
      <c r="A156" s="172" t="s">
        <v>1028</v>
      </c>
      <c r="B156" s="173"/>
    </row>
    <row r="157" ht="21" hidden="true" customHeight="true" spans="1:2">
      <c r="A157" s="172" t="s">
        <v>1029</v>
      </c>
      <c r="B157" s="173"/>
    </row>
    <row r="158" ht="21" hidden="true" customHeight="true" spans="1:2">
      <c r="A158" s="172" t="s">
        <v>1030</v>
      </c>
      <c r="B158" s="173"/>
    </row>
    <row r="159" ht="21" hidden="true" customHeight="true" spans="1:2">
      <c r="A159" s="172" t="s">
        <v>1031</v>
      </c>
      <c r="B159" s="173"/>
    </row>
    <row r="160" ht="21" hidden="true" customHeight="true" spans="1:2">
      <c r="A160" s="172" t="s">
        <v>1032</v>
      </c>
      <c r="B160" s="173"/>
    </row>
    <row r="161" ht="21" hidden="true" customHeight="true" spans="1:2">
      <c r="A161" s="172" t="s">
        <v>1033</v>
      </c>
      <c r="B161" s="173"/>
    </row>
    <row r="162" ht="21" hidden="true" customHeight="true" spans="1:2">
      <c r="A162" s="172" t="s">
        <v>250</v>
      </c>
      <c r="B162" s="173"/>
    </row>
    <row r="163" ht="21" hidden="true" customHeight="true" spans="1:2">
      <c r="A163" s="172" t="s">
        <v>1034</v>
      </c>
      <c r="B163" s="173"/>
    </row>
    <row r="164" ht="21" hidden="true" customHeight="true" spans="1:2">
      <c r="A164" s="172" t="s">
        <v>1035</v>
      </c>
      <c r="B164" s="173"/>
    </row>
    <row r="165" ht="21" hidden="true" customHeight="true" spans="1:2">
      <c r="A165" s="172" t="s">
        <v>935</v>
      </c>
      <c r="B165" s="173"/>
    </row>
    <row r="166" ht="21" hidden="true" customHeight="true" spans="1:2">
      <c r="A166" s="172" t="s">
        <v>1036</v>
      </c>
      <c r="B166" s="173"/>
    </row>
    <row r="167" ht="21" hidden="true" customHeight="true" spans="1:2">
      <c r="A167" s="172" t="s">
        <v>1037</v>
      </c>
      <c r="B167" s="173"/>
    </row>
    <row r="168" ht="21" hidden="true" customHeight="true" spans="1:2">
      <c r="A168" s="172" t="s">
        <v>1038</v>
      </c>
      <c r="B168" s="173"/>
    </row>
    <row r="169" ht="21" hidden="true" customHeight="true" spans="1:2">
      <c r="A169" s="172" t="s">
        <v>1039</v>
      </c>
      <c r="B169" s="173"/>
    </row>
    <row r="170" ht="21" hidden="true" customHeight="true" spans="1:2">
      <c r="A170" s="172" t="s">
        <v>1040</v>
      </c>
      <c r="B170" s="173"/>
    </row>
    <row r="171" ht="21" hidden="true" customHeight="true" spans="1:2">
      <c r="A171" s="172" t="s">
        <v>1041</v>
      </c>
      <c r="B171" s="173"/>
    </row>
    <row r="172" ht="21" hidden="true" customHeight="true" spans="1:2">
      <c r="A172" s="172" t="s">
        <v>1042</v>
      </c>
      <c r="B172" s="173"/>
    </row>
    <row r="173" ht="21" hidden="true" customHeight="true" spans="1:2">
      <c r="A173" s="172" t="s">
        <v>1043</v>
      </c>
      <c r="B173" s="173"/>
    </row>
    <row r="174" ht="21" hidden="true" customHeight="true" spans="1:2">
      <c r="A174" s="172" t="s">
        <v>1044</v>
      </c>
      <c r="B174" s="173"/>
    </row>
    <row r="175" ht="21" hidden="true" customHeight="true" spans="1:2">
      <c r="A175" s="172" t="s">
        <v>1045</v>
      </c>
      <c r="B175" s="173"/>
    </row>
    <row r="176" ht="21" hidden="true" customHeight="true" spans="1:2">
      <c r="A176" s="172" t="s">
        <v>264</v>
      </c>
      <c r="B176" s="173"/>
    </row>
    <row r="177" ht="21" customHeight="true" spans="1:2">
      <c r="A177" s="172" t="s">
        <v>1046</v>
      </c>
      <c r="B177" s="173">
        <f>B178</f>
        <v>147.26</v>
      </c>
    </row>
    <row r="178" ht="21" customHeight="true" spans="1:2">
      <c r="A178" s="172" t="s">
        <v>1047</v>
      </c>
      <c r="B178" s="173">
        <f>B183</f>
        <v>147.26</v>
      </c>
    </row>
    <row r="179" ht="21" hidden="true" customHeight="true" spans="1:2">
      <c r="A179" s="172" t="s">
        <v>935</v>
      </c>
      <c r="B179" s="173"/>
    </row>
    <row r="180" ht="21" hidden="true" customHeight="true" spans="1:2">
      <c r="A180" s="172" t="s">
        <v>1048</v>
      </c>
      <c r="B180" s="173"/>
    </row>
    <row r="181" ht="21" hidden="true" customHeight="true" spans="1:2">
      <c r="A181" s="172" t="s">
        <v>1049</v>
      </c>
      <c r="B181" s="173"/>
    </row>
    <row r="182" ht="21" hidden="true" customHeight="true" spans="1:2">
      <c r="A182" s="172" t="s">
        <v>1050</v>
      </c>
      <c r="B182" s="173"/>
    </row>
    <row r="183" ht="21" customHeight="true" spans="1:2">
      <c r="A183" s="172" t="s">
        <v>1051</v>
      </c>
      <c r="B183" s="173">
        <v>147.26</v>
      </c>
    </row>
    <row r="184" ht="21" hidden="true" customHeight="true" spans="1:2">
      <c r="A184" s="172" t="s">
        <v>1052</v>
      </c>
      <c r="B184" s="173"/>
    </row>
    <row r="185" ht="21" hidden="true" customHeight="true" spans="1:2">
      <c r="A185" s="172" t="s">
        <v>1053</v>
      </c>
      <c r="B185" s="173"/>
    </row>
    <row r="186" ht="21" hidden="true" customHeight="true" spans="1:2">
      <c r="A186" s="172" t="s">
        <v>1054</v>
      </c>
      <c r="B186" s="173"/>
    </row>
    <row r="187" ht="21" hidden="true" customHeight="true" spans="1:2">
      <c r="A187" s="172" t="s">
        <v>1055</v>
      </c>
      <c r="B187" s="173"/>
    </row>
    <row r="188" ht="21" hidden="true" customHeight="true" spans="1:2">
      <c r="A188" s="172" t="s">
        <v>1056</v>
      </c>
      <c r="B188" s="173"/>
    </row>
    <row r="189" ht="21" hidden="true" customHeight="true" spans="1:2">
      <c r="A189" s="172" t="s">
        <v>1057</v>
      </c>
      <c r="B189" s="173"/>
    </row>
    <row r="190" ht="21" hidden="true" customHeight="true" spans="1:2">
      <c r="A190" s="172" t="s">
        <v>1058</v>
      </c>
      <c r="B190" s="173"/>
    </row>
    <row r="191" ht="21" hidden="true" customHeight="true" spans="1:2">
      <c r="A191" s="172" t="s">
        <v>1059</v>
      </c>
      <c r="B191" s="173"/>
    </row>
    <row r="192" ht="21" hidden="true" customHeight="true" spans="1:2">
      <c r="A192" s="172" t="s">
        <v>1060</v>
      </c>
      <c r="B192" s="173"/>
    </row>
    <row r="193" ht="21" hidden="true" customHeight="true" spans="1:2">
      <c r="A193" s="172" t="s">
        <v>1061</v>
      </c>
      <c r="B193" s="173"/>
    </row>
    <row r="194" ht="21" hidden="true" customHeight="true" spans="1:2">
      <c r="A194" s="172" t="s">
        <v>1062</v>
      </c>
      <c r="B194" s="173"/>
    </row>
    <row r="195" ht="21" hidden="true" customHeight="true" spans="1:2">
      <c r="A195" s="172" t="s">
        <v>1063</v>
      </c>
      <c r="B195" s="173"/>
    </row>
    <row r="196" ht="21" hidden="true" customHeight="true" spans="1:2">
      <c r="A196" s="172" t="s">
        <v>1064</v>
      </c>
      <c r="B196" s="173"/>
    </row>
    <row r="197" ht="21" hidden="true" customHeight="true" spans="1:2">
      <c r="A197" s="172" t="s">
        <v>1065</v>
      </c>
      <c r="B197" s="173"/>
    </row>
    <row r="198" ht="21" hidden="true" customHeight="true" spans="1:2">
      <c r="A198" s="172" t="s">
        <v>1066</v>
      </c>
      <c r="B198" s="173"/>
    </row>
    <row r="199" ht="21" hidden="true" customHeight="true" spans="1:2">
      <c r="A199" s="172" t="s">
        <v>1067</v>
      </c>
      <c r="B199" s="173"/>
    </row>
    <row r="200" ht="21" hidden="true" customHeight="true" spans="1:2">
      <c r="A200" s="172" t="s">
        <v>1068</v>
      </c>
      <c r="B200" s="173"/>
    </row>
    <row r="201" ht="21" hidden="true" customHeight="true" spans="1:2">
      <c r="A201" s="172" t="s">
        <v>1069</v>
      </c>
      <c r="B201" s="173"/>
    </row>
    <row r="202" ht="21" hidden="true" customHeight="true" spans="1:2">
      <c r="A202" s="172" t="s">
        <v>1070</v>
      </c>
      <c r="B202" s="173"/>
    </row>
    <row r="203" ht="21" hidden="true" customHeight="true" spans="1:2">
      <c r="A203" s="172" t="s">
        <v>1071</v>
      </c>
      <c r="B203" s="173"/>
    </row>
    <row r="204" ht="21" hidden="true" customHeight="true" spans="1:2">
      <c r="A204" s="172" t="s">
        <v>1072</v>
      </c>
      <c r="B204" s="173"/>
    </row>
    <row r="205" ht="21" hidden="true" customHeight="true" spans="1:2">
      <c r="A205" s="172" t="s">
        <v>1073</v>
      </c>
      <c r="B205" s="173"/>
    </row>
    <row r="206" ht="21" hidden="true" customHeight="true" spans="1:2">
      <c r="A206" s="172" t="s">
        <v>1074</v>
      </c>
      <c r="B206" s="173"/>
    </row>
    <row r="207" ht="21" hidden="true" customHeight="true" spans="1:2">
      <c r="A207" s="172" t="s">
        <v>1075</v>
      </c>
      <c r="B207" s="173"/>
    </row>
    <row r="208" ht="21" hidden="true" customHeight="true" spans="1:2">
      <c r="A208" s="172" t="s">
        <v>294</v>
      </c>
      <c r="B208" s="173"/>
    </row>
    <row r="209" ht="21" customHeight="true" spans="1:2">
      <c r="A209" s="172" t="s">
        <v>1076</v>
      </c>
      <c r="B209" s="173">
        <f>B210+B221+B227+B241+B258+B269+B272+B275+B277+B284</f>
        <v>537.27</v>
      </c>
    </row>
    <row r="210" ht="21" customHeight="true" spans="1:2">
      <c r="A210" s="172" t="s">
        <v>1077</v>
      </c>
      <c r="B210" s="173">
        <f>B216</f>
        <v>76.93</v>
      </c>
    </row>
    <row r="211" ht="21" hidden="true" customHeight="true" spans="1:2">
      <c r="A211" s="172" t="s">
        <v>935</v>
      </c>
      <c r="B211" s="173"/>
    </row>
    <row r="212" ht="21" hidden="true" customHeight="true" spans="1:2">
      <c r="A212" s="172" t="s">
        <v>936</v>
      </c>
      <c r="B212" s="173"/>
    </row>
    <row r="213" ht="21" hidden="true" customHeight="true" spans="1:2">
      <c r="A213" s="172" t="s">
        <v>1078</v>
      </c>
      <c r="B213" s="173"/>
    </row>
    <row r="214" ht="21" hidden="true" customHeight="true" spans="1:2">
      <c r="A214" s="172" t="s">
        <v>1079</v>
      </c>
      <c r="B214" s="173"/>
    </row>
    <row r="215" ht="21" hidden="true" customHeight="true" spans="1:2">
      <c r="A215" s="172" t="s">
        <v>958</v>
      </c>
      <c r="B215" s="173"/>
    </row>
    <row r="216" ht="21" customHeight="true" spans="1:2">
      <c r="A216" s="172" t="s">
        <v>1080</v>
      </c>
      <c r="B216" s="173">
        <v>76.93</v>
      </c>
    </row>
    <row r="217" ht="21" hidden="true" customHeight="true" spans="1:2">
      <c r="A217" s="172" t="s">
        <v>1081</v>
      </c>
      <c r="B217" s="173"/>
    </row>
    <row r="218" ht="21" hidden="true" customHeight="true" spans="1:2">
      <c r="A218" s="172" t="s">
        <v>1082</v>
      </c>
      <c r="B218" s="173"/>
    </row>
    <row r="219" ht="21" hidden="true" customHeight="true" spans="1:2">
      <c r="A219" s="172" t="s">
        <v>1083</v>
      </c>
      <c r="B219" s="173"/>
    </row>
    <row r="220" ht="21" hidden="true" customHeight="true" spans="1:2">
      <c r="A220" s="172" t="s">
        <v>1084</v>
      </c>
      <c r="B220" s="173"/>
    </row>
    <row r="221" ht="21" customHeight="true" spans="1:2">
      <c r="A221" s="172" t="s">
        <v>1085</v>
      </c>
      <c r="B221" s="173">
        <f>B225</f>
        <v>29.72</v>
      </c>
    </row>
    <row r="222" ht="21" hidden="true" customHeight="true" spans="1:2">
      <c r="A222" s="172" t="s">
        <v>935</v>
      </c>
      <c r="B222" s="173"/>
    </row>
    <row r="223" ht="21" hidden="true" customHeight="true" spans="1:2">
      <c r="A223" s="172" t="s">
        <v>936</v>
      </c>
      <c r="B223" s="173"/>
    </row>
    <row r="224" ht="21" hidden="true" customHeight="true" spans="1:2">
      <c r="A224" s="172" t="s">
        <v>1086</v>
      </c>
      <c r="B224" s="173"/>
    </row>
    <row r="225" ht="21" customHeight="true" spans="1:2">
      <c r="A225" s="172" t="s">
        <v>1087</v>
      </c>
      <c r="B225" s="173">
        <v>29.72</v>
      </c>
    </row>
    <row r="226" ht="21" hidden="true" customHeight="true" spans="1:2">
      <c r="A226" s="172" t="s">
        <v>1088</v>
      </c>
      <c r="B226" s="173"/>
    </row>
    <row r="227" ht="21" customHeight="true" spans="1:2">
      <c r="A227" s="172" t="s">
        <v>1089</v>
      </c>
      <c r="B227" s="173">
        <f>B231+B232+B233</f>
        <v>199.84</v>
      </c>
    </row>
    <row r="228" ht="21" hidden="true" customHeight="true" spans="1:2">
      <c r="A228" s="172" t="s">
        <v>1090</v>
      </c>
      <c r="B228" s="173"/>
    </row>
    <row r="229" ht="21" hidden="true" customHeight="true" spans="1:2">
      <c r="A229" s="172" t="s">
        <v>1091</v>
      </c>
      <c r="B229" s="173"/>
    </row>
    <row r="230" ht="21" hidden="true" customHeight="true" spans="1:2">
      <c r="A230" s="172" t="s">
        <v>1092</v>
      </c>
      <c r="B230" s="173"/>
    </row>
    <row r="231" ht="21" customHeight="true" spans="1:2">
      <c r="A231" s="172" t="s">
        <v>1093</v>
      </c>
      <c r="B231" s="173">
        <v>94.21</v>
      </c>
    </row>
    <row r="232" ht="21" customHeight="true" spans="1:2">
      <c r="A232" s="172" t="s">
        <v>1094</v>
      </c>
      <c r="B232" s="173">
        <v>47.11</v>
      </c>
    </row>
    <row r="233" ht="21" customHeight="true" spans="1:2">
      <c r="A233" s="172" t="s">
        <v>1095</v>
      </c>
      <c r="B233" s="173">
        <v>58.52</v>
      </c>
    </row>
    <row r="234" ht="21" hidden="true" customHeight="true" spans="1:2">
      <c r="A234" s="172" t="s">
        <v>1096</v>
      </c>
      <c r="B234" s="173"/>
    </row>
    <row r="235" ht="21" hidden="true" customHeight="true" spans="1:2">
      <c r="A235" s="172" t="s">
        <v>1097</v>
      </c>
      <c r="B235" s="173"/>
    </row>
    <row r="236" ht="21" hidden="true" customHeight="true" spans="1:2">
      <c r="A236" s="172" t="s">
        <v>1098</v>
      </c>
      <c r="B236" s="173"/>
    </row>
    <row r="237" ht="21" hidden="true" customHeight="true" spans="1:2">
      <c r="A237" s="172" t="s">
        <v>1099</v>
      </c>
      <c r="B237" s="173"/>
    </row>
    <row r="238" ht="21" hidden="true" customHeight="true" spans="1:2">
      <c r="A238" s="172" t="s">
        <v>1100</v>
      </c>
      <c r="B238" s="173"/>
    </row>
    <row r="239" ht="21" hidden="true" customHeight="true" spans="1:2">
      <c r="A239" s="172" t="s">
        <v>1101</v>
      </c>
      <c r="B239" s="173"/>
    </row>
    <row r="240" ht="21" hidden="true" customHeight="true" spans="1:2">
      <c r="A240" s="172" t="s">
        <v>1102</v>
      </c>
      <c r="B240" s="173"/>
    </row>
    <row r="241" ht="21" customHeight="true" spans="1:2">
      <c r="A241" s="172" t="s">
        <v>1103</v>
      </c>
      <c r="B241" s="173">
        <f>B242+B243+B244+B245</f>
        <v>142.11</v>
      </c>
    </row>
    <row r="242" ht="21" customHeight="true" spans="1:2">
      <c r="A242" s="172" t="s">
        <v>1104</v>
      </c>
      <c r="B242" s="173">
        <v>10</v>
      </c>
    </row>
    <row r="243" ht="21" customHeight="true" spans="1:2">
      <c r="A243" s="172" t="s">
        <v>1105</v>
      </c>
      <c r="B243" s="173">
        <v>102.11</v>
      </c>
    </row>
    <row r="244" ht="21" hidden="true" customHeight="true" spans="1:2">
      <c r="A244" s="172" t="s">
        <v>1106</v>
      </c>
      <c r="B244" s="173"/>
    </row>
    <row r="245" ht="21" customHeight="true" spans="1:2">
      <c r="A245" s="172" t="s">
        <v>1107</v>
      </c>
      <c r="B245" s="173">
        <v>30</v>
      </c>
    </row>
    <row r="246" ht="21" hidden="true" customHeight="true" spans="1:2">
      <c r="A246" s="172" t="s">
        <v>1108</v>
      </c>
      <c r="B246" s="173"/>
    </row>
    <row r="247" ht="21" hidden="true" customHeight="true" spans="1:2">
      <c r="A247" s="172" t="s">
        <v>1109</v>
      </c>
      <c r="B247" s="173"/>
    </row>
    <row r="248" ht="21" hidden="true" customHeight="true" spans="1:2">
      <c r="A248" s="172" t="s">
        <v>1110</v>
      </c>
      <c r="B248" s="173"/>
    </row>
    <row r="249" ht="21" hidden="true" customHeight="true" spans="1:2">
      <c r="A249" s="172" t="s">
        <v>1111</v>
      </c>
      <c r="B249" s="173"/>
    </row>
    <row r="250" ht="21" hidden="true" customHeight="true" spans="1:2">
      <c r="A250" s="172" t="s">
        <v>1112</v>
      </c>
      <c r="B250" s="173"/>
    </row>
    <row r="251" ht="21" hidden="true" customHeight="true" spans="1:2">
      <c r="A251" s="172" t="s">
        <v>1113</v>
      </c>
      <c r="B251" s="173"/>
    </row>
    <row r="252" ht="21" hidden="true" customHeight="true" spans="1:2">
      <c r="A252" s="172" t="s">
        <v>1114</v>
      </c>
      <c r="B252" s="173"/>
    </row>
    <row r="253" ht="21" hidden="true" customHeight="true" spans="1:2">
      <c r="A253" s="172" t="s">
        <v>1115</v>
      </c>
      <c r="B253" s="173"/>
    </row>
    <row r="254" ht="21" hidden="true" customHeight="true" spans="1:2">
      <c r="A254" s="172" t="s">
        <v>1116</v>
      </c>
      <c r="B254" s="173"/>
    </row>
    <row r="255" ht="21" hidden="true" customHeight="true" spans="1:2">
      <c r="A255" s="172" t="s">
        <v>1117</v>
      </c>
      <c r="B255" s="173"/>
    </row>
    <row r="256" ht="21" hidden="true" customHeight="true" spans="1:2">
      <c r="A256" s="172" t="s">
        <v>1118</v>
      </c>
      <c r="B256" s="173"/>
    </row>
    <row r="257" ht="21" hidden="true" customHeight="true" spans="1:2">
      <c r="A257" s="172" t="s">
        <v>1119</v>
      </c>
      <c r="B257" s="173"/>
    </row>
    <row r="258" ht="21" customHeight="true" spans="1:2">
      <c r="A258" s="172" t="s">
        <v>1120</v>
      </c>
      <c r="B258" s="173">
        <f>B265</f>
        <v>2</v>
      </c>
    </row>
    <row r="259" ht="21" hidden="true" customHeight="true" spans="1:2">
      <c r="A259" s="172" t="s">
        <v>935</v>
      </c>
      <c r="B259" s="173"/>
    </row>
    <row r="260" ht="21" hidden="true" customHeight="true" spans="1:2">
      <c r="A260" s="172" t="s">
        <v>1121</v>
      </c>
      <c r="B260" s="173"/>
    </row>
    <row r="261" ht="21" hidden="true" customHeight="true" spans="1:2">
      <c r="A261" s="172" t="s">
        <v>1122</v>
      </c>
      <c r="B261" s="173"/>
    </row>
    <row r="262" ht="21" hidden="true" customHeight="true" spans="1:2">
      <c r="A262" s="172" t="s">
        <v>1123</v>
      </c>
      <c r="B262" s="173"/>
    </row>
    <row r="263" ht="21" hidden="true" customHeight="true" spans="1:2">
      <c r="A263" s="172" t="s">
        <v>1124</v>
      </c>
      <c r="B263" s="173"/>
    </row>
    <row r="264" ht="21" hidden="true" customHeight="true" spans="1:2">
      <c r="A264" s="172" t="s">
        <v>1125</v>
      </c>
      <c r="B264" s="173"/>
    </row>
    <row r="265" ht="21" customHeight="true" spans="1:2">
      <c r="A265" s="172" t="s">
        <v>1126</v>
      </c>
      <c r="B265" s="173">
        <v>2</v>
      </c>
    </row>
    <row r="266" ht="21" hidden="true" customHeight="true" spans="1:2">
      <c r="A266" s="172" t="s">
        <v>1127</v>
      </c>
      <c r="B266" s="173"/>
    </row>
    <row r="267" ht="21" hidden="true" customHeight="true" spans="1:2">
      <c r="A267" s="172" t="s">
        <v>1128</v>
      </c>
      <c r="B267" s="173"/>
    </row>
    <row r="268" ht="21" hidden="true" customHeight="true" spans="1:2">
      <c r="A268" s="172" t="s">
        <v>1129</v>
      </c>
      <c r="B268" s="173"/>
    </row>
    <row r="269" ht="21" customHeight="true" spans="1:2">
      <c r="A269" s="172" t="s">
        <v>1130</v>
      </c>
      <c r="B269" s="173">
        <f>B270</f>
        <v>20.5</v>
      </c>
    </row>
    <row r="270" ht="21" customHeight="true" spans="1:2">
      <c r="A270" s="172" t="s">
        <v>1131</v>
      </c>
      <c r="B270" s="173">
        <v>20.5</v>
      </c>
    </row>
    <row r="271" ht="21" hidden="true" customHeight="true" spans="1:2">
      <c r="A271" s="172" t="s">
        <v>1132</v>
      </c>
      <c r="B271" s="173"/>
    </row>
    <row r="272" ht="21" customHeight="true" spans="1:2">
      <c r="A272" s="172" t="s">
        <v>1133</v>
      </c>
      <c r="B272" s="173">
        <f>B273+B274</f>
        <v>2.13</v>
      </c>
    </row>
    <row r="273" ht="21" customHeight="true" spans="1:2">
      <c r="A273" s="172" t="s">
        <v>1134</v>
      </c>
      <c r="B273" s="173">
        <v>2.13</v>
      </c>
    </row>
    <row r="274" ht="21" hidden="true" customHeight="true" spans="1:2">
      <c r="A274" s="172" t="s">
        <v>1135</v>
      </c>
      <c r="B274" s="173">
        <v>0</v>
      </c>
    </row>
    <row r="275" ht="21" hidden="true" customHeight="true" spans="1:2">
      <c r="A275" s="172" t="s">
        <v>1136</v>
      </c>
      <c r="B275" s="173">
        <f>B276</f>
        <v>0</v>
      </c>
    </row>
    <row r="276" ht="21" hidden="true" customHeight="true" spans="1:2">
      <c r="A276" s="172" t="s">
        <v>1137</v>
      </c>
      <c r="B276" s="173">
        <v>0</v>
      </c>
    </row>
    <row r="277" ht="21" customHeight="true" spans="1:2">
      <c r="A277" s="172" t="s">
        <v>1138</v>
      </c>
      <c r="B277" s="173">
        <f>B282+B283</f>
        <v>55.72</v>
      </c>
    </row>
    <row r="278" ht="21" hidden="true" customHeight="true" spans="1:2">
      <c r="A278" s="172" t="s">
        <v>935</v>
      </c>
      <c r="B278" s="173"/>
    </row>
    <row r="279" ht="21" hidden="true" customHeight="true" spans="1:2">
      <c r="A279" s="172" t="s">
        <v>936</v>
      </c>
      <c r="B279" s="173"/>
    </row>
    <row r="280" ht="21" hidden="true" customHeight="true" spans="1:2">
      <c r="A280" s="172" t="s">
        <v>1139</v>
      </c>
      <c r="B280" s="173"/>
    </row>
    <row r="281" ht="21" hidden="true" customHeight="true" spans="1:2">
      <c r="A281" s="172" t="s">
        <v>1140</v>
      </c>
      <c r="B281" s="173"/>
    </row>
    <row r="282" ht="21" customHeight="true" spans="1:2">
      <c r="A282" s="172" t="s">
        <v>940</v>
      </c>
      <c r="B282" s="173">
        <v>53.72</v>
      </c>
    </row>
    <row r="283" ht="21" customHeight="true" spans="1:2">
      <c r="A283" s="172" t="s">
        <v>1141</v>
      </c>
      <c r="B283" s="173">
        <v>2</v>
      </c>
    </row>
    <row r="284" ht="21" customHeight="true" spans="1:2">
      <c r="A284" s="172" t="s">
        <v>1142</v>
      </c>
      <c r="B284" s="173">
        <f>B285</f>
        <v>8.32</v>
      </c>
    </row>
    <row r="285" ht="21" customHeight="true" spans="1:2">
      <c r="A285" s="172" t="s">
        <v>366</v>
      </c>
      <c r="B285" s="173">
        <v>8.32</v>
      </c>
    </row>
    <row r="286" ht="21" customHeight="true" spans="1:2">
      <c r="A286" s="172" t="s">
        <v>1143</v>
      </c>
      <c r="B286" s="173">
        <f>B287+B314+B325+B332+B301</f>
        <v>96.79</v>
      </c>
    </row>
    <row r="287" ht="21" hidden="true" customHeight="true" spans="1:2">
      <c r="A287" s="172" t="s">
        <v>1144</v>
      </c>
      <c r="B287" s="173">
        <f>B288</f>
        <v>0</v>
      </c>
    </row>
    <row r="288" ht="21" hidden="true" customHeight="true" spans="1:2">
      <c r="A288" s="172" t="s">
        <v>935</v>
      </c>
      <c r="B288" s="173">
        <v>0</v>
      </c>
    </row>
    <row r="289" ht="21" hidden="true" customHeight="true" spans="1:2">
      <c r="A289" s="172" t="s">
        <v>936</v>
      </c>
      <c r="B289" s="173"/>
    </row>
    <row r="290" ht="21" hidden="true" customHeight="true" spans="1:2">
      <c r="A290" s="172" t="s">
        <v>1145</v>
      </c>
      <c r="B290" s="173"/>
    </row>
    <row r="291" ht="21" hidden="true" customHeight="true" spans="1:2">
      <c r="A291" s="172" t="s">
        <v>1146</v>
      </c>
      <c r="B291" s="173"/>
    </row>
    <row r="292" ht="21" hidden="true" customHeight="true" spans="1:2">
      <c r="A292" s="172" t="s">
        <v>1147</v>
      </c>
      <c r="B292" s="173"/>
    </row>
    <row r="293" ht="21" hidden="true" customHeight="true" spans="1:2">
      <c r="A293" s="172" t="s">
        <v>1148</v>
      </c>
      <c r="B293" s="173"/>
    </row>
    <row r="294" ht="21" hidden="true" customHeight="true" spans="1:2">
      <c r="A294" s="172" t="s">
        <v>1149</v>
      </c>
      <c r="B294" s="173"/>
    </row>
    <row r="295" ht="21" hidden="true" customHeight="true" spans="1:2">
      <c r="A295" s="172" t="s">
        <v>1150</v>
      </c>
      <c r="B295" s="173"/>
    </row>
    <row r="296" ht="21" hidden="true" customHeight="true" spans="1:2">
      <c r="A296" s="172" t="s">
        <v>1151</v>
      </c>
      <c r="B296" s="173"/>
    </row>
    <row r="297" ht="21" hidden="true" customHeight="true" spans="1:2">
      <c r="A297" s="172" t="s">
        <v>1152</v>
      </c>
      <c r="B297" s="173"/>
    </row>
    <row r="298" ht="21" hidden="true" customHeight="true" spans="1:2">
      <c r="A298" s="172" t="s">
        <v>1153</v>
      </c>
      <c r="B298" s="173"/>
    </row>
    <row r="299" ht="21" hidden="true" customHeight="true" spans="1:2">
      <c r="A299" s="172" t="s">
        <v>1154</v>
      </c>
      <c r="B299" s="173"/>
    </row>
    <row r="300" ht="21" hidden="true" customHeight="true" spans="1:2">
      <c r="A300" s="172" t="s">
        <v>1155</v>
      </c>
      <c r="B300" s="173"/>
    </row>
    <row r="301" ht="21" customHeight="true" spans="1:2">
      <c r="A301" s="172" t="s">
        <v>1156</v>
      </c>
      <c r="B301" s="173">
        <f>B307</f>
        <v>2.99</v>
      </c>
    </row>
    <row r="302" ht="21" hidden="true" customHeight="true" spans="1:2">
      <c r="A302" s="172" t="s">
        <v>1157</v>
      </c>
      <c r="B302" s="173"/>
    </row>
    <row r="303" ht="21" hidden="true" customHeight="true" spans="1:2">
      <c r="A303" s="172" t="s">
        <v>1158</v>
      </c>
      <c r="B303" s="173"/>
    </row>
    <row r="304" ht="21" hidden="true" customHeight="true" spans="1:2">
      <c r="A304" s="172" t="s">
        <v>1159</v>
      </c>
      <c r="B304" s="173"/>
    </row>
    <row r="305" ht="21" hidden="true" customHeight="true" spans="1:2">
      <c r="A305" s="172" t="s">
        <v>1160</v>
      </c>
      <c r="B305" s="173"/>
    </row>
    <row r="306" ht="21" hidden="true" customHeight="true" spans="1:2">
      <c r="A306" s="172" t="s">
        <v>1161</v>
      </c>
      <c r="B306" s="173"/>
    </row>
    <row r="307" ht="21" customHeight="true" spans="1:2">
      <c r="A307" s="172" t="s">
        <v>1162</v>
      </c>
      <c r="B307" s="173">
        <v>2.99</v>
      </c>
    </row>
    <row r="308" ht="21" hidden="true" customHeight="true" spans="1:2">
      <c r="A308" s="172" t="s">
        <v>1163</v>
      </c>
      <c r="B308" s="173"/>
    </row>
    <row r="309" ht="21" hidden="true" customHeight="true" spans="1:2">
      <c r="A309" s="172" t="s">
        <v>1164</v>
      </c>
      <c r="B309" s="173"/>
    </row>
    <row r="310" ht="21" hidden="true" customHeight="true" spans="1:2">
      <c r="A310" s="172" t="s">
        <v>1165</v>
      </c>
      <c r="B310" s="173"/>
    </row>
    <row r="311" ht="21" hidden="true" customHeight="true" spans="1:2">
      <c r="A311" s="172" t="s">
        <v>1166</v>
      </c>
      <c r="B311" s="173"/>
    </row>
    <row r="312" ht="21" hidden="true" customHeight="true" spans="1:2">
      <c r="A312" s="172" t="s">
        <v>1167</v>
      </c>
      <c r="B312" s="173"/>
    </row>
    <row r="313" ht="21" hidden="true" customHeight="true" spans="1:2">
      <c r="A313" s="172" t="s">
        <v>1168</v>
      </c>
      <c r="B313" s="173"/>
    </row>
    <row r="314" ht="21" customHeight="true" spans="1:2">
      <c r="A314" s="172" t="s">
        <v>1169</v>
      </c>
      <c r="B314" s="173">
        <f>B315+B316+B317+B318</f>
        <v>78.8</v>
      </c>
    </row>
    <row r="315" ht="21" customHeight="true" spans="1:2">
      <c r="A315" s="172" t="s">
        <v>1170</v>
      </c>
      <c r="B315" s="173">
        <v>19.13</v>
      </c>
    </row>
    <row r="316" ht="21" customHeight="true" spans="1:2">
      <c r="A316" s="172" t="s">
        <v>1171</v>
      </c>
      <c r="B316" s="173">
        <v>23.72</v>
      </c>
    </row>
    <row r="317" ht="21" customHeight="true" spans="1:2">
      <c r="A317" s="172" t="s">
        <v>1172</v>
      </c>
      <c r="B317" s="173">
        <v>22.41</v>
      </c>
    </row>
    <row r="318" ht="21" customHeight="true" spans="1:2">
      <c r="A318" s="172" t="s">
        <v>1173</v>
      </c>
      <c r="B318" s="173">
        <v>13.54</v>
      </c>
    </row>
    <row r="319" ht="21" hidden="true" customHeight="true" spans="1:2">
      <c r="A319" s="172" t="s">
        <v>1174</v>
      </c>
      <c r="B319" s="173"/>
    </row>
    <row r="320" ht="21" hidden="true" customHeight="true" spans="1:2">
      <c r="A320" s="172" t="s">
        <v>1175</v>
      </c>
      <c r="B320" s="173"/>
    </row>
    <row r="321" ht="21" hidden="true" customHeight="true" spans="1:2">
      <c r="A321" s="172" t="s">
        <v>1176</v>
      </c>
      <c r="B321" s="173"/>
    </row>
    <row r="322" ht="21" hidden="true" customHeight="true" spans="1:2">
      <c r="A322" s="172" t="s">
        <v>1177</v>
      </c>
      <c r="B322" s="173"/>
    </row>
    <row r="323" ht="21" hidden="true" customHeight="true" spans="1:2">
      <c r="A323" s="172" t="s">
        <v>1178</v>
      </c>
      <c r="B323" s="173"/>
    </row>
    <row r="324" ht="21" hidden="true" customHeight="true" spans="1:2">
      <c r="A324" s="172" t="s">
        <v>1179</v>
      </c>
      <c r="B324" s="173"/>
    </row>
    <row r="325" ht="21" customHeight="true" spans="1:2">
      <c r="A325" s="172" t="s">
        <v>1180</v>
      </c>
      <c r="B325" s="173">
        <f>B326</f>
        <v>15</v>
      </c>
    </row>
    <row r="326" ht="21" customHeight="true" spans="1:2">
      <c r="A326" s="172" t="s">
        <v>1181</v>
      </c>
      <c r="B326" s="173">
        <v>15</v>
      </c>
    </row>
    <row r="327" ht="21" hidden="true" customHeight="true" spans="1:2">
      <c r="A327" s="172" t="s">
        <v>1182</v>
      </c>
      <c r="B327" s="173"/>
    </row>
    <row r="328" ht="21" hidden="true" customHeight="true" spans="1:2">
      <c r="A328" s="172" t="s">
        <v>935</v>
      </c>
      <c r="B328" s="173"/>
    </row>
    <row r="329" ht="21" hidden="true" customHeight="true" spans="1:2">
      <c r="A329" s="172" t="s">
        <v>936</v>
      </c>
      <c r="B329" s="173"/>
    </row>
    <row r="330" ht="21" hidden="true" customHeight="true" spans="1:2">
      <c r="A330" s="172" t="s">
        <v>1183</v>
      </c>
      <c r="B330" s="173"/>
    </row>
    <row r="331" ht="21" hidden="true" customHeight="true" spans="1:2">
      <c r="A331" s="172" t="s">
        <v>940</v>
      </c>
      <c r="B331" s="173"/>
    </row>
    <row r="332" ht="21" hidden="true" customHeight="true" spans="1:2">
      <c r="A332" s="172" t="s">
        <v>1184</v>
      </c>
      <c r="B332" s="173">
        <f>B333</f>
        <v>0</v>
      </c>
    </row>
    <row r="333" ht="21" hidden="true" customHeight="true" spans="1:2">
      <c r="A333" s="172" t="s">
        <v>411</v>
      </c>
      <c r="B333" s="173">
        <v>0</v>
      </c>
    </row>
    <row r="334" ht="21" hidden="true" customHeight="true" spans="1:2">
      <c r="A334" s="172" t="s">
        <v>1185</v>
      </c>
      <c r="B334" s="173">
        <f>B358</f>
        <v>0</v>
      </c>
    </row>
    <row r="335" ht="21" hidden="true" customHeight="true" spans="1:2">
      <c r="A335" s="172" t="s">
        <v>1186</v>
      </c>
      <c r="B335" s="173"/>
    </row>
    <row r="336" ht="21" hidden="true" customHeight="true" spans="1:2">
      <c r="A336" s="172" t="s">
        <v>935</v>
      </c>
      <c r="B336" s="173"/>
    </row>
    <row r="337" ht="21" hidden="true" customHeight="true" spans="1:2">
      <c r="A337" s="172" t="s">
        <v>1187</v>
      </c>
      <c r="B337" s="173"/>
    </row>
    <row r="338" ht="21" hidden="true" customHeight="true" spans="1:2">
      <c r="A338" s="172" t="s">
        <v>1188</v>
      </c>
      <c r="B338" s="173"/>
    </row>
    <row r="339" ht="21" hidden="true" customHeight="true" spans="1:2">
      <c r="A339" s="172" t="s">
        <v>1189</v>
      </c>
      <c r="B339" s="173"/>
    </row>
    <row r="340" ht="21" hidden="true" customHeight="true" spans="1:2">
      <c r="A340" s="172" t="s">
        <v>1190</v>
      </c>
      <c r="B340" s="173"/>
    </row>
    <row r="341" ht="21" hidden="true" customHeight="true" spans="1:2">
      <c r="A341" s="172" t="s">
        <v>1191</v>
      </c>
      <c r="B341" s="173"/>
    </row>
    <row r="342" ht="21" hidden="true" customHeight="true" spans="1:2">
      <c r="A342" s="172" t="s">
        <v>1192</v>
      </c>
      <c r="B342" s="173"/>
    </row>
    <row r="343" ht="21" hidden="true" customHeight="true" spans="1:2">
      <c r="A343" s="172" t="s">
        <v>1193</v>
      </c>
      <c r="B343" s="173"/>
    </row>
    <row r="344" ht="21" hidden="true" customHeight="true" spans="1:2">
      <c r="A344" s="172" t="s">
        <v>1194</v>
      </c>
      <c r="B344" s="173"/>
    </row>
    <row r="345" ht="21" hidden="true" customHeight="true" spans="1:2">
      <c r="A345" s="172" t="s">
        <v>1195</v>
      </c>
      <c r="B345" s="173"/>
    </row>
    <row r="346" ht="21" hidden="true" customHeight="true" spans="1:2">
      <c r="A346" s="172" t="s">
        <v>1196</v>
      </c>
      <c r="B346" s="173"/>
    </row>
    <row r="347" ht="21" hidden="true" customHeight="true" spans="1:2">
      <c r="A347" s="172" t="s">
        <v>1197</v>
      </c>
      <c r="B347" s="173"/>
    </row>
    <row r="348" ht="21" hidden="true" customHeight="true" spans="1:2">
      <c r="A348" s="172" t="s">
        <v>1198</v>
      </c>
      <c r="B348" s="173"/>
    </row>
    <row r="349" ht="21" hidden="true" customHeight="true" spans="1:2">
      <c r="A349" s="172" t="s">
        <v>1199</v>
      </c>
      <c r="B349" s="173"/>
    </row>
    <row r="350" ht="21" hidden="true" customHeight="true" spans="1:2">
      <c r="A350" s="172" t="s">
        <v>1200</v>
      </c>
      <c r="B350" s="173"/>
    </row>
    <row r="351" ht="21" hidden="true" customHeight="true" spans="1:2">
      <c r="A351" s="172" t="s">
        <v>1201</v>
      </c>
      <c r="B351" s="173"/>
    </row>
    <row r="352" ht="21" hidden="true" customHeight="true" spans="1:2">
      <c r="A352" s="172" t="s">
        <v>1202</v>
      </c>
      <c r="B352" s="173"/>
    </row>
    <row r="353" ht="21" hidden="true" customHeight="true" spans="1:2">
      <c r="A353" s="172" t="s">
        <v>433</v>
      </c>
      <c r="B353" s="173"/>
    </row>
    <row r="354" ht="21" hidden="true" customHeight="true" spans="1:2">
      <c r="A354" s="172" t="s">
        <v>1203</v>
      </c>
      <c r="B354" s="173"/>
    </row>
    <row r="355" ht="21" hidden="true" customHeight="true" spans="1:2">
      <c r="A355" s="172" t="s">
        <v>1204</v>
      </c>
      <c r="B355" s="173"/>
    </row>
    <row r="356" ht="21" hidden="true" customHeight="true" spans="1:2">
      <c r="A356" s="172" t="s">
        <v>1205</v>
      </c>
      <c r="B356" s="173"/>
    </row>
    <row r="357" ht="21" hidden="true" customHeight="true" spans="1:2">
      <c r="A357" s="172" t="s">
        <v>1206</v>
      </c>
      <c r="B357" s="173"/>
    </row>
    <row r="358" ht="21" hidden="true" customHeight="true" spans="1:2">
      <c r="A358" s="172" t="s">
        <v>1207</v>
      </c>
      <c r="B358" s="173">
        <f>B359</f>
        <v>0</v>
      </c>
    </row>
    <row r="359" ht="21" hidden="true" customHeight="true" spans="1:2">
      <c r="A359" s="172" t="s">
        <v>439</v>
      </c>
      <c r="B359" s="173">
        <v>0</v>
      </c>
    </row>
    <row r="360" ht="21" customHeight="true" spans="1:2">
      <c r="A360" s="172" t="s">
        <v>1208</v>
      </c>
      <c r="B360" s="173">
        <f>B361+B368+B370+B376+B372</f>
        <v>155.43</v>
      </c>
    </row>
    <row r="361" ht="21" customHeight="true" spans="1:2">
      <c r="A361" s="172" t="s">
        <v>1209</v>
      </c>
      <c r="B361" s="173">
        <f>B362+B364</f>
        <v>67.05</v>
      </c>
    </row>
    <row r="362" ht="21" hidden="true" customHeight="true" spans="1:2">
      <c r="A362" s="172" t="s">
        <v>935</v>
      </c>
      <c r="B362" s="173">
        <v>0</v>
      </c>
    </row>
    <row r="363" ht="21" hidden="true" customHeight="true" spans="1:2">
      <c r="A363" s="172" t="s">
        <v>936</v>
      </c>
      <c r="B363" s="173"/>
    </row>
    <row r="364" ht="21" customHeight="true" spans="1:2">
      <c r="A364" s="172" t="s">
        <v>1210</v>
      </c>
      <c r="B364" s="173">
        <v>67.05</v>
      </c>
    </row>
    <row r="365" ht="21" hidden="true" customHeight="true" spans="1:2">
      <c r="A365" s="172" t="s">
        <v>1211</v>
      </c>
      <c r="B365" s="173"/>
    </row>
    <row r="366" ht="21" hidden="true" customHeight="true" spans="1:2">
      <c r="A366" s="172" t="s">
        <v>1212</v>
      </c>
      <c r="B366" s="173"/>
    </row>
    <row r="367" ht="21" hidden="true" customHeight="true" spans="1:2">
      <c r="A367" s="172" t="s">
        <v>1213</v>
      </c>
      <c r="B367" s="173"/>
    </row>
    <row r="368" ht="21" customHeight="true" spans="1:2">
      <c r="A368" s="172" t="s">
        <v>1214</v>
      </c>
      <c r="B368" s="173">
        <f>B369</f>
        <v>87.88</v>
      </c>
    </row>
    <row r="369" ht="21" customHeight="true" spans="1:2">
      <c r="A369" s="172" t="s">
        <v>447</v>
      </c>
      <c r="B369" s="173">
        <v>87.88</v>
      </c>
    </row>
    <row r="370" ht="21" hidden="true" customHeight="true" spans="1:2">
      <c r="A370" s="172" t="s">
        <v>1215</v>
      </c>
      <c r="B370" s="173">
        <f>B371</f>
        <v>0</v>
      </c>
    </row>
    <row r="371" ht="21" hidden="true" customHeight="true" spans="1:2">
      <c r="A371" s="172" t="s">
        <v>452</v>
      </c>
      <c r="B371" s="173">
        <v>0</v>
      </c>
    </row>
    <row r="372" ht="21" customHeight="true" spans="1:2">
      <c r="A372" s="172" t="s">
        <v>1216</v>
      </c>
      <c r="B372" s="173">
        <f>B373</f>
        <v>0.5</v>
      </c>
    </row>
    <row r="373" ht="21" customHeight="true" spans="1:2">
      <c r="A373" s="172" t="s">
        <v>1217</v>
      </c>
      <c r="B373" s="173">
        <v>0.5</v>
      </c>
    </row>
    <row r="374" ht="21" hidden="true" customHeight="true" spans="1:2">
      <c r="A374" s="172" t="s">
        <v>1218</v>
      </c>
      <c r="B374" s="173"/>
    </row>
    <row r="375" ht="21" hidden="true" customHeight="true" spans="1:2">
      <c r="A375" s="172" t="s">
        <v>1219</v>
      </c>
      <c r="B375" s="173"/>
    </row>
    <row r="376" ht="21" hidden="true" customHeight="true" spans="1:2">
      <c r="A376" s="172" t="s">
        <v>1220</v>
      </c>
      <c r="B376" s="173">
        <f>B377</f>
        <v>0</v>
      </c>
    </row>
    <row r="377" ht="21" hidden="true" customHeight="true" spans="1:2">
      <c r="A377" s="172" t="s">
        <v>456</v>
      </c>
      <c r="B377" s="173">
        <v>0</v>
      </c>
    </row>
    <row r="378" ht="21" customHeight="true" spans="1:2">
      <c r="A378" s="172" t="s">
        <v>1221</v>
      </c>
      <c r="B378" s="173">
        <f>B379+B404+B421+B424+B427</f>
        <v>722.33</v>
      </c>
    </row>
    <row r="379" ht="21" customHeight="true" spans="1:2">
      <c r="A379" s="172" t="s">
        <v>1222</v>
      </c>
      <c r="B379" s="173">
        <f>B381+B390+B388</f>
        <v>354.93</v>
      </c>
    </row>
    <row r="380" ht="21" hidden="true" customHeight="true" spans="1:2">
      <c r="A380" s="172" t="s">
        <v>935</v>
      </c>
      <c r="B380" s="173"/>
    </row>
    <row r="381" ht="21" customHeight="true" spans="1:2">
      <c r="A381" s="172" t="s">
        <v>940</v>
      </c>
      <c r="B381" s="173">
        <v>294.33</v>
      </c>
    </row>
    <row r="382" ht="21" hidden="true" customHeight="true" spans="1:2">
      <c r="A382" s="172" t="s">
        <v>1223</v>
      </c>
      <c r="B382" s="173"/>
    </row>
    <row r="383" ht="21" hidden="true" customHeight="true" spans="1:2">
      <c r="A383" s="172" t="s">
        <v>1224</v>
      </c>
      <c r="B383" s="173"/>
    </row>
    <row r="384" ht="21" hidden="true" customHeight="true" spans="1:2">
      <c r="A384" s="172" t="s">
        <v>1225</v>
      </c>
      <c r="B384" s="173"/>
    </row>
    <row r="385" ht="21" hidden="true" customHeight="true" spans="1:2">
      <c r="A385" s="172" t="s">
        <v>1226</v>
      </c>
      <c r="B385" s="173"/>
    </row>
    <row r="386" ht="21" hidden="true" customHeight="true" spans="1:2">
      <c r="A386" s="172" t="s">
        <v>1227</v>
      </c>
      <c r="B386" s="173"/>
    </row>
    <row r="387" ht="21" hidden="true" customHeight="true" spans="1:2">
      <c r="A387" s="172" t="s">
        <v>1228</v>
      </c>
      <c r="B387" s="173"/>
    </row>
    <row r="388" ht="21" customHeight="true" spans="1:2">
      <c r="A388" s="172" t="s">
        <v>1229</v>
      </c>
      <c r="B388" s="173">
        <v>0.6</v>
      </c>
    </row>
    <row r="389" ht="21" hidden="true" customHeight="true" spans="1:2">
      <c r="A389" s="172" t="s">
        <v>1230</v>
      </c>
      <c r="B389" s="173"/>
    </row>
    <row r="390" ht="21" customHeight="true" spans="1:2">
      <c r="A390" s="172" t="s">
        <v>1231</v>
      </c>
      <c r="B390" s="173">
        <v>60</v>
      </c>
    </row>
    <row r="391" ht="21" hidden="true" customHeight="true" spans="1:2">
      <c r="A391" s="172" t="s">
        <v>1232</v>
      </c>
      <c r="B391" s="173"/>
    </row>
    <row r="392" ht="21" hidden="true" customHeight="true" spans="1:2">
      <c r="A392" s="172" t="s">
        <v>935</v>
      </c>
      <c r="B392" s="173"/>
    </row>
    <row r="393" ht="21" hidden="true" customHeight="true" spans="1:2">
      <c r="A393" s="172" t="s">
        <v>1233</v>
      </c>
      <c r="B393" s="173"/>
    </row>
    <row r="394" ht="21" hidden="true" customHeight="true" spans="1:2">
      <c r="A394" s="172" t="s">
        <v>1234</v>
      </c>
      <c r="B394" s="173"/>
    </row>
    <row r="395" ht="21" hidden="true" customHeight="true" spans="1:2">
      <c r="A395" s="172" t="s">
        <v>1235</v>
      </c>
      <c r="B395" s="173"/>
    </row>
    <row r="396" ht="21" hidden="true" customHeight="true" spans="1:2">
      <c r="A396" s="172" t="s">
        <v>1236</v>
      </c>
      <c r="B396" s="173"/>
    </row>
    <row r="397" ht="21" hidden="true" customHeight="true" spans="1:2">
      <c r="A397" s="172" t="s">
        <v>1237</v>
      </c>
      <c r="B397" s="173"/>
    </row>
    <row r="398" ht="21" hidden="true" customHeight="true" spans="1:2">
      <c r="A398" s="172" t="s">
        <v>1238</v>
      </c>
      <c r="B398" s="173"/>
    </row>
    <row r="399" ht="21" hidden="true" customHeight="true" spans="1:2">
      <c r="A399" s="172" t="s">
        <v>1239</v>
      </c>
      <c r="B399" s="173"/>
    </row>
    <row r="400" ht="21" hidden="true" customHeight="true" spans="1:2">
      <c r="A400" s="172" t="s">
        <v>1240</v>
      </c>
      <c r="B400" s="173"/>
    </row>
    <row r="401" ht="21" hidden="true" customHeight="true" spans="1:2">
      <c r="A401" s="172" t="s">
        <v>1241</v>
      </c>
      <c r="B401" s="173"/>
    </row>
    <row r="402" ht="21" hidden="true" customHeight="true" spans="1:2">
      <c r="A402" s="172" t="s">
        <v>1242</v>
      </c>
      <c r="B402" s="173"/>
    </row>
    <row r="403" ht="21" hidden="true" customHeight="true" spans="1:2">
      <c r="A403" s="172" t="s">
        <v>1243</v>
      </c>
      <c r="B403" s="173"/>
    </row>
    <row r="404" ht="21" customHeight="true" spans="1:2">
      <c r="A404" s="172" t="s">
        <v>1244</v>
      </c>
      <c r="B404" s="173">
        <f>B415+B416+B409+B420</f>
        <v>21.86</v>
      </c>
    </row>
    <row r="405" ht="21" hidden="true" customHeight="true" spans="1:2">
      <c r="A405" s="172" t="s">
        <v>935</v>
      </c>
      <c r="B405" s="173"/>
    </row>
    <row r="406" ht="21" hidden="true" customHeight="true" spans="1:2">
      <c r="A406" s="172" t="s">
        <v>936</v>
      </c>
      <c r="B406" s="173"/>
    </row>
    <row r="407" ht="21" hidden="true" customHeight="true" spans="1:2">
      <c r="A407" s="172" t="s">
        <v>1245</v>
      </c>
      <c r="B407" s="173"/>
    </row>
    <row r="408" ht="21" hidden="true" customHeight="true" spans="1:2">
      <c r="A408" s="172" t="s">
        <v>1246</v>
      </c>
      <c r="B408" s="173"/>
    </row>
    <row r="409" ht="21" customHeight="true" spans="1:2">
      <c r="A409" s="172" t="s">
        <v>1247</v>
      </c>
      <c r="B409" s="173">
        <v>6.28</v>
      </c>
    </row>
    <row r="410" ht="21" hidden="true" customHeight="true" spans="1:2">
      <c r="A410" s="172" t="s">
        <v>1248</v>
      </c>
      <c r="B410" s="173"/>
    </row>
    <row r="411" ht="21" hidden="true" customHeight="true" spans="1:2">
      <c r="A411" s="172" t="s">
        <v>1249</v>
      </c>
      <c r="B411" s="173"/>
    </row>
    <row r="412" ht="21" hidden="true" customHeight="true" spans="1:2">
      <c r="A412" s="172" t="s">
        <v>1250</v>
      </c>
      <c r="B412" s="173"/>
    </row>
    <row r="413" ht="21" hidden="true" customHeight="true" spans="1:2">
      <c r="A413" s="172" t="s">
        <v>1251</v>
      </c>
      <c r="B413" s="173"/>
    </row>
    <row r="414" ht="21" hidden="true" customHeight="true" spans="1:2">
      <c r="A414" s="172" t="s">
        <v>1252</v>
      </c>
      <c r="B414" s="173"/>
    </row>
    <row r="415" ht="21" customHeight="true" spans="1:2">
      <c r="A415" s="172" t="s">
        <v>1253</v>
      </c>
      <c r="B415" s="173">
        <v>4.18</v>
      </c>
    </row>
    <row r="416" ht="21" hidden="true" customHeight="true" spans="1:2">
      <c r="A416" s="172" t="s">
        <v>1254</v>
      </c>
      <c r="B416" s="173"/>
    </row>
    <row r="417" ht="21" hidden="true" customHeight="true" spans="1:2">
      <c r="A417" s="172" t="s">
        <v>1255</v>
      </c>
      <c r="B417" s="173"/>
    </row>
    <row r="418" ht="21" hidden="true" customHeight="true" spans="1:2">
      <c r="A418" s="172" t="s">
        <v>1256</v>
      </c>
      <c r="B418" s="173"/>
    </row>
    <row r="419" ht="21" hidden="true" customHeight="true" spans="1:2">
      <c r="A419" s="172" t="s">
        <v>1257</v>
      </c>
      <c r="B419" s="173"/>
    </row>
    <row r="420" ht="21" customHeight="true" spans="1:2">
      <c r="A420" s="172" t="s">
        <v>1258</v>
      </c>
      <c r="B420" s="173">
        <v>11.4</v>
      </c>
    </row>
    <row r="421" ht="21" customHeight="true" spans="1:2">
      <c r="A421" s="172" t="s">
        <v>1259</v>
      </c>
      <c r="B421" s="173">
        <f>B422+B423</f>
        <v>20.22</v>
      </c>
    </row>
    <row r="422" ht="21" customHeight="true" spans="1:2">
      <c r="A422" s="172" t="s">
        <v>1260</v>
      </c>
      <c r="B422" s="173">
        <v>0.22</v>
      </c>
    </row>
    <row r="423" ht="21" customHeight="true" spans="1:2">
      <c r="A423" s="172" t="s">
        <v>1261</v>
      </c>
      <c r="B423" s="173">
        <v>20</v>
      </c>
    </row>
    <row r="424" ht="21" customHeight="true" spans="1:2">
      <c r="A424" s="172" t="s">
        <v>1262</v>
      </c>
      <c r="B424" s="173">
        <f>B425+B426</f>
        <v>325.32</v>
      </c>
    </row>
    <row r="425" ht="21" customHeight="true" spans="1:2">
      <c r="A425" s="172" t="s">
        <v>1263</v>
      </c>
      <c r="B425" s="173">
        <v>5.2</v>
      </c>
    </row>
    <row r="426" ht="21" customHeight="true" spans="1:2">
      <c r="A426" s="172" t="s">
        <v>1264</v>
      </c>
      <c r="B426" s="173">
        <v>320.12</v>
      </c>
    </row>
    <row r="427" ht="21" hidden="true" customHeight="true" spans="1:2">
      <c r="A427" s="172" t="s">
        <v>1265</v>
      </c>
      <c r="B427" s="173">
        <v>0</v>
      </c>
    </row>
    <row r="428" ht="21" hidden="true" customHeight="true" spans="1:2">
      <c r="A428" s="172" t="s">
        <v>1266</v>
      </c>
      <c r="B428" s="173"/>
    </row>
    <row r="429" ht="21" hidden="true" customHeight="true" spans="1:2">
      <c r="A429" s="172" t="s">
        <v>1267</v>
      </c>
      <c r="B429" s="173"/>
    </row>
    <row r="430" ht="21" hidden="true" customHeight="true" spans="1:2">
      <c r="A430" s="172" t="s">
        <v>1268</v>
      </c>
      <c r="B430" s="173">
        <v>0</v>
      </c>
    </row>
    <row r="431" ht="21" customHeight="true" spans="1:2">
      <c r="A431" s="172" t="s">
        <v>1269</v>
      </c>
      <c r="B431" s="173">
        <f>B432+B449</f>
        <v>185.73</v>
      </c>
    </row>
    <row r="432" ht="21" customHeight="true" spans="1:2">
      <c r="A432" s="172" t="s">
        <v>1270</v>
      </c>
      <c r="B432" s="173">
        <f>B435+B436+B438</f>
        <v>43.4</v>
      </c>
    </row>
    <row r="433" ht="21" hidden="true" customHeight="true" spans="1:2">
      <c r="A433" s="172" t="s">
        <v>935</v>
      </c>
      <c r="B433" s="173"/>
    </row>
    <row r="434" ht="21" hidden="true" customHeight="true" spans="1:2">
      <c r="A434" s="172" t="s">
        <v>1121</v>
      </c>
      <c r="B434" s="173"/>
    </row>
    <row r="435" ht="21" hidden="true" customHeight="true" spans="1:2">
      <c r="A435" s="172" t="s">
        <v>1271</v>
      </c>
      <c r="B435" s="173">
        <v>0</v>
      </c>
    </row>
    <row r="436" ht="21" customHeight="true" spans="1:2">
      <c r="A436" s="172" t="s">
        <v>1272</v>
      </c>
      <c r="B436" s="173">
        <v>35.46</v>
      </c>
    </row>
    <row r="437" ht="21" hidden="true" customHeight="true" spans="1:2">
      <c r="A437" s="172" t="s">
        <v>1273</v>
      </c>
      <c r="B437" s="173"/>
    </row>
    <row r="438" ht="21" customHeight="true" spans="1:2">
      <c r="A438" s="172" t="s">
        <v>1274</v>
      </c>
      <c r="B438" s="173">
        <v>7.94</v>
      </c>
    </row>
    <row r="439" ht="21" hidden="true" customHeight="true" spans="1:2">
      <c r="A439" s="172" t="s">
        <v>1275</v>
      </c>
      <c r="B439" s="173"/>
    </row>
    <row r="440" ht="21" hidden="true" customHeight="true" spans="1:2">
      <c r="A440" s="172" t="s">
        <v>1276</v>
      </c>
      <c r="B440" s="173"/>
    </row>
    <row r="441" ht="21" hidden="true" customHeight="true" spans="1:2">
      <c r="A441" s="172" t="s">
        <v>1277</v>
      </c>
      <c r="B441" s="173"/>
    </row>
    <row r="442" ht="21" hidden="true" customHeight="true" spans="1:2">
      <c r="A442" s="172" t="s">
        <v>1278</v>
      </c>
      <c r="B442" s="173"/>
    </row>
    <row r="443" ht="21" hidden="true" customHeight="true" spans="1:2">
      <c r="A443" s="172" t="s">
        <v>1279</v>
      </c>
      <c r="B443" s="173"/>
    </row>
    <row r="444" ht="21" hidden="true" customHeight="true" spans="1:2">
      <c r="A444" s="172" t="s">
        <v>1280</v>
      </c>
      <c r="B444" s="173"/>
    </row>
    <row r="445" ht="21" hidden="true" customHeight="true" spans="1:2">
      <c r="A445" s="172" t="s">
        <v>1281</v>
      </c>
      <c r="B445" s="173"/>
    </row>
    <row r="446" ht="21" hidden="true" customHeight="true" spans="1:2">
      <c r="A446" s="172" t="s">
        <v>1282</v>
      </c>
      <c r="B446" s="173"/>
    </row>
    <row r="447" ht="21" hidden="true" customHeight="true" spans="1:2">
      <c r="A447" s="172" t="s">
        <v>1283</v>
      </c>
      <c r="B447" s="173"/>
    </row>
    <row r="448" ht="21" hidden="true" customHeight="true" spans="1:2">
      <c r="A448" s="172" t="s">
        <v>1284</v>
      </c>
      <c r="B448" s="173"/>
    </row>
    <row r="449" ht="21" customHeight="true" spans="1:2">
      <c r="A449" s="172" t="s">
        <v>1285</v>
      </c>
      <c r="B449" s="173">
        <f>B450+B451</f>
        <v>142.33</v>
      </c>
    </row>
    <row r="450" ht="21" customHeight="true" spans="1:2">
      <c r="A450" s="172" t="s">
        <v>1286</v>
      </c>
      <c r="B450" s="173">
        <v>142.33</v>
      </c>
    </row>
    <row r="451" ht="21" hidden="true" customHeight="true" spans="1:2">
      <c r="A451" s="172" t="s">
        <v>1287</v>
      </c>
      <c r="B451" s="173"/>
    </row>
    <row r="452" ht="21" hidden="true" customHeight="true" spans="1:2">
      <c r="A452" s="172" t="s">
        <v>1288</v>
      </c>
      <c r="B452" s="173"/>
    </row>
    <row r="453" ht="21" hidden="true" customHeight="true" spans="1:2">
      <c r="A453" s="172" t="s">
        <v>1289</v>
      </c>
      <c r="B453" s="173"/>
    </row>
    <row r="454" ht="21" hidden="true" customHeight="true" spans="1:2">
      <c r="A454" s="172" t="s">
        <v>935</v>
      </c>
      <c r="B454" s="173"/>
    </row>
    <row r="455" ht="21" hidden="true" customHeight="true" spans="1:2">
      <c r="A455" s="172" t="s">
        <v>1121</v>
      </c>
      <c r="B455" s="173"/>
    </row>
    <row r="456" ht="21" hidden="true" customHeight="true" spans="1:2">
      <c r="A456" s="172" t="s">
        <v>1290</v>
      </c>
      <c r="B456" s="173"/>
    </row>
    <row r="457" ht="21" hidden="true" customHeight="true" spans="1:2">
      <c r="A457" s="172" t="s">
        <v>935</v>
      </c>
      <c r="B457" s="173"/>
    </row>
    <row r="458" ht="21" hidden="true" customHeight="true" spans="1:2">
      <c r="A458" s="172" t="s">
        <v>936</v>
      </c>
      <c r="B458" s="173"/>
    </row>
    <row r="459" ht="21" hidden="true" customHeight="true" spans="1:2">
      <c r="A459" s="172" t="s">
        <v>1291</v>
      </c>
      <c r="B459" s="173"/>
    </row>
    <row r="460" ht="21" hidden="true" customHeight="true" spans="1:2">
      <c r="A460" s="172" t="s">
        <v>1292</v>
      </c>
      <c r="B460" s="173"/>
    </row>
    <row r="461" ht="21" hidden="true" customHeight="true" spans="1:2">
      <c r="A461" s="172" t="s">
        <v>935</v>
      </c>
      <c r="B461" s="173"/>
    </row>
    <row r="462" ht="21" hidden="true" customHeight="true" spans="1:2">
      <c r="A462" s="172" t="s">
        <v>1293</v>
      </c>
      <c r="B462" s="173"/>
    </row>
    <row r="463" ht="21" hidden="true" customHeight="true" spans="1:2">
      <c r="A463" s="172" t="s">
        <v>1294</v>
      </c>
      <c r="B463" s="173"/>
    </row>
    <row r="464" ht="21" hidden="true" customHeight="true" spans="1:2">
      <c r="A464" s="172" t="s">
        <v>1295</v>
      </c>
      <c r="B464" s="173"/>
    </row>
    <row r="465" ht="21" hidden="true" customHeight="true" spans="1:2">
      <c r="A465" s="172" t="s">
        <v>1296</v>
      </c>
      <c r="B465" s="173"/>
    </row>
    <row r="466" ht="21" hidden="true" customHeight="true" spans="1:2">
      <c r="A466" s="172" t="s">
        <v>545</v>
      </c>
      <c r="B466" s="173"/>
    </row>
    <row r="467" ht="21" hidden="true" customHeight="true" spans="1:2">
      <c r="A467" s="172" t="s">
        <v>1297</v>
      </c>
      <c r="B467" s="173"/>
    </row>
    <row r="468" ht="21" hidden="true" customHeight="true" spans="1:2">
      <c r="A468" s="172" t="s">
        <v>1298</v>
      </c>
      <c r="B468" s="173"/>
    </row>
    <row r="469" ht="21" hidden="true" customHeight="true" spans="1:2">
      <c r="A469" s="172" t="s">
        <v>935</v>
      </c>
      <c r="B469" s="173"/>
    </row>
    <row r="470" ht="21" hidden="true" customHeight="true" spans="1:2">
      <c r="A470" s="172" t="s">
        <v>1299</v>
      </c>
      <c r="B470" s="173"/>
    </row>
    <row r="471" ht="21" hidden="true" customHeight="true" spans="1:2">
      <c r="A471" s="172" t="s">
        <v>1300</v>
      </c>
      <c r="B471" s="173"/>
    </row>
    <row r="472" ht="21" hidden="true" customHeight="true" spans="1:2">
      <c r="A472" s="172" t="s">
        <v>1301</v>
      </c>
      <c r="B472" s="173"/>
    </row>
    <row r="473" ht="21" hidden="true" customHeight="true" spans="1:2">
      <c r="A473" s="172" t="s">
        <v>1302</v>
      </c>
      <c r="B473" s="173"/>
    </row>
    <row r="474" ht="21" hidden="true" customHeight="true" spans="1:2">
      <c r="A474" s="172" t="s">
        <v>1303</v>
      </c>
      <c r="B474" s="173"/>
    </row>
    <row r="475" ht="21" hidden="true" customHeight="true" spans="1:2">
      <c r="A475" s="172" t="s">
        <v>936</v>
      </c>
      <c r="B475" s="173"/>
    </row>
    <row r="476" ht="21" hidden="true" customHeight="true" spans="1:2">
      <c r="A476" s="172" t="s">
        <v>1304</v>
      </c>
      <c r="B476" s="173"/>
    </row>
    <row r="477" ht="21" hidden="true" customHeight="true" spans="1:2">
      <c r="A477" s="172" t="s">
        <v>1305</v>
      </c>
      <c r="B477" s="173"/>
    </row>
    <row r="478" ht="21" hidden="true" customHeight="true" spans="1:2">
      <c r="A478" s="172" t="s">
        <v>1306</v>
      </c>
      <c r="B478" s="173"/>
    </row>
    <row r="479" ht="21" hidden="true" customHeight="true" spans="1:2">
      <c r="A479" s="172" t="s">
        <v>1307</v>
      </c>
      <c r="B479" s="173"/>
    </row>
    <row r="480" ht="21" hidden="true" customHeight="true" spans="1:2">
      <c r="A480" s="172" t="s">
        <v>1308</v>
      </c>
      <c r="B480" s="173"/>
    </row>
    <row r="481" ht="21" hidden="true" customHeight="true" spans="1:2">
      <c r="A481" s="172" t="s">
        <v>1309</v>
      </c>
      <c r="B481" s="173"/>
    </row>
    <row r="482" ht="21" hidden="true" customHeight="true" spans="1:2">
      <c r="A482" s="172" t="s">
        <v>1310</v>
      </c>
      <c r="B482" s="173"/>
    </row>
    <row r="483" ht="21" hidden="true" customHeight="true" spans="1:2">
      <c r="A483" s="172" t="s">
        <v>1311</v>
      </c>
      <c r="B483" s="173"/>
    </row>
    <row r="484" ht="21" hidden="true" customHeight="true" spans="1:2">
      <c r="A484" s="172" t="s">
        <v>1312</v>
      </c>
      <c r="B484" s="173"/>
    </row>
    <row r="485" ht="21" hidden="true" customHeight="true" spans="1:2">
      <c r="A485" s="172" t="s">
        <v>1313</v>
      </c>
      <c r="B485" s="173"/>
    </row>
    <row r="486" ht="21" hidden="true" customHeight="true" spans="1:2">
      <c r="A486" s="172" t="s">
        <v>569</v>
      </c>
      <c r="B486" s="173"/>
    </row>
    <row r="487" ht="21" customHeight="true" spans="1:2">
      <c r="A487" s="172" t="s">
        <v>1314</v>
      </c>
      <c r="B487" s="173">
        <f>B488+B496</f>
        <v>105.49</v>
      </c>
    </row>
    <row r="488" ht="21" customHeight="true" spans="1:2">
      <c r="A488" s="172" t="s">
        <v>1315</v>
      </c>
      <c r="B488" s="173">
        <f>B495+B491</f>
        <v>0.32</v>
      </c>
    </row>
    <row r="489" ht="21" hidden="true" customHeight="true" spans="1:2">
      <c r="A489" s="172" t="s">
        <v>1316</v>
      </c>
      <c r="B489" s="173"/>
    </row>
    <row r="490" ht="21" hidden="true" customHeight="true" spans="1:2">
      <c r="A490" s="172" t="s">
        <v>1317</v>
      </c>
      <c r="B490" s="173"/>
    </row>
    <row r="491" ht="21" customHeight="true" spans="1:2">
      <c r="A491" s="172" t="s">
        <v>1318</v>
      </c>
      <c r="B491" s="173">
        <v>0.32</v>
      </c>
    </row>
    <row r="492" ht="21" hidden="true" customHeight="true" spans="1:2">
      <c r="A492" s="172" t="s">
        <v>1319</v>
      </c>
      <c r="B492" s="173"/>
    </row>
    <row r="493" ht="21" hidden="true" customHeight="true" spans="1:2">
      <c r="A493" s="172" t="s">
        <v>1320</v>
      </c>
      <c r="B493" s="173"/>
    </row>
    <row r="494" ht="21" hidden="true" customHeight="true" spans="1:2">
      <c r="A494" s="172" t="s">
        <v>1321</v>
      </c>
      <c r="B494" s="173"/>
    </row>
    <row r="495" ht="21" hidden="true" customHeight="true" spans="1:2">
      <c r="A495" s="172" t="s">
        <v>1322</v>
      </c>
      <c r="B495" s="173">
        <v>0</v>
      </c>
    </row>
    <row r="496" ht="21" customHeight="true" spans="1:2">
      <c r="A496" s="172" t="s">
        <v>1323</v>
      </c>
      <c r="B496" s="173">
        <f>B497</f>
        <v>105.17</v>
      </c>
    </row>
    <row r="497" ht="21" customHeight="true" spans="1:2">
      <c r="A497" s="172" t="s">
        <v>1324</v>
      </c>
      <c r="B497" s="173">
        <v>105.17</v>
      </c>
    </row>
    <row r="498" ht="21" hidden="true" customHeight="true" spans="1:2">
      <c r="A498" s="172" t="s">
        <v>1325</v>
      </c>
      <c r="B498" s="173"/>
    </row>
    <row r="499" ht="21" hidden="true" customHeight="true" spans="1:2">
      <c r="A499" s="172" t="s">
        <v>1326</v>
      </c>
      <c r="B499" s="173"/>
    </row>
    <row r="500" ht="21" hidden="true" customHeight="true" spans="1:2">
      <c r="A500" s="172" t="s">
        <v>1327</v>
      </c>
      <c r="B500" s="173"/>
    </row>
    <row r="501" ht="21" hidden="true" customHeight="true" spans="1:2">
      <c r="A501" s="172" t="s">
        <v>1328</v>
      </c>
      <c r="B501" s="173"/>
    </row>
    <row r="502" ht="21" hidden="true" customHeight="true" spans="1:2">
      <c r="A502" s="172" t="s">
        <v>1329</v>
      </c>
      <c r="B502" s="173"/>
    </row>
    <row r="503" ht="21" hidden="true" customHeight="true" spans="1:2">
      <c r="A503" s="172" t="s">
        <v>1330</v>
      </c>
      <c r="B503" s="173">
        <f>B504+B521</f>
        <v>0</v>
      </c>
    </row>
    <row r="504" ht="21" hidden="true" customHeight="true" spans="1:2">
      <c r="A504" s="172" t="s">
        <v>1331</v>
      </c>
      <c r="B504" s="173">
        <f>B505</f>
        <v>0</v>
      </c>
    </row>
    <row r="505" ht="21" hidden="true" customHeight="true" spans="1:2">
      <c r="A505" s="172" t="s">
        <v>935</v>
      </c>
      <c r="B505" s="173">
        <v>0</v>
      </c>
    </row>
    <row r="506" ht="21" hidden="true" customHeight="true" spans="1:2">
      <c r="A506" s="172" t="s">
        <v>1332</v>
      </c>
      <c r="B506" s="173"/>
    </row>
    <row r="507" ht="21" hidden="true" customHeight="true" spans="1:2">
      <c r="A507" s="172" t="s">
        <v>1333</v>
      </c>
      <c r="B507" s="173"/>
    </row>
    <row r="508" ht="21" hidden="true" customHeight="true" spans="1:2">
      <c r="A508" s="172" t="s">
        <v>1334</v>
      </c>
      <c r="B508" s="173"/>
    </row>
    <row r="509" ht="21" hidden="true" customHeight="true" spans="1:2">
      <c r="A509" s="172" t="s">
        <v>1335</v>
      </c>
      <c r="B509" s="173"/>
    </row>
    <row r="510" ht="21" hidden="true" customHeight="true" spans="1:2">
      <c r="A510" s="172" t="s">
        <v>1336</v>
      </c>
      <c r="B510" s="173"/>
    </row>
    <row r="511" ht="21" hidden="true" customHeight="true" spans="1:2">
      <c r="A511" s="172" t="s">
        <v>1337</v>
      </c>
      <c r="B511" s="173"/>
    </row>
    <row r="512" ht="21" hidden="true" customHeight="true" spans="1:2">
      <c r="A512" s="172" t="s">
        <v>1338</v>
      </c>
      <c r="B512" s="173"/>
    </row>
    <row r="513" ht="21" hidden="true" customHeight="true" spans="1:2">
      <c r="A513" s="172" t="s">
        <v>1339</v>
      </c>
      <c r="B513" s="173"/>
    </row>
    <row r="514" ht="21" hidden="true" customHeight="true" spans="1:2">
      <c r="A514" s="172" t="s">
        <v>1340</v>
      </c>
      <c r="B514" s="173"/>
    </row>
    <row r="515" ht="21" hidden="true" customHeight="true" spans="1:2">
      <c r="A515" s="172" t="s">
        <v>935</v>
      </c>
      <c r="B515" s="173"/>
    </row>
    <row r="516" ht="21" hidden="true" customHeight="true" spans="1:2">
      <c r="A516" s="172" t="s">
        <v>936</v>
      </c>
      <c r="B516" s="173"/>
    </row>
    <row r="517" ht="21" hidden="true" customHeight="true" spans="1:2">
      <c r="A517" s="172" t="s">
        <v>940</v>
      </c>
      <c r="B517" s="173"/>
    </row>
    <row r="518" ht="21" hidden="true" customHeight="true" spans="1:2">
      <c r="A518" s="172" t="s">
        <v>1341</v>
      </c>
      <c r="B518" s="173"/>
    </row>
    <row r="519" ht="21" hidden="true" customHeight="true" spans="1:2">
      <c r="A519" s="172" t="s">
        <v>1342</v>
      </c>
      <c r="B519" s="173"/>
    </row>
    <row r="520" ht="21" hidden="true" customHeight="true" spans="1:2">
      <c r="A520" s="172" t="s">
        <v>1343</v>
      </c>
      <c r="B520" s="173"/>
    </row>
    <row r="521" ht="21" hidden="true" customHeight="true" spans="1:2">
      <c r="A521" s="172" t="s">
        <v>1344</v>
      </c>
      <c r="B521" s="173">
        <f>B522</f>
        <v>0</v>
      </c>
    </row>
    <row r="522" ht="21" hidden="true" customHeight="true" spans="1:2">
      <c r="A522" s="172" t="s">
        <v>1345</v>
      </c>
      <c r="B522" s="173">
        <v>0</v>
      </c>
    </row>
    <row r="523" ht="21" hidden="true" customHeight="true" spans="1:2">
      <c r="A523" s="172" t="s">
        <v>1346</v>
      </c>
      <c r="B523" s="173"/>
    </row>
    <row r="524" ht="21" hidden="true" customHeight="true" spans="1:2">
      <c r="A524" s="172" t="s">
        <v>1347</v>
      </c>
      <c r="B524" s="173"/>
    </row>
    <row r="525" ht="21" customHeight="true" spans="1:2">
      <c r="A525" s="172" t="s">
        <v>1348</v>
      </c>
      <c r="B525" s="173">
        <v>23.5</v>
      </c>
    </row>
    <row r="526" ht="21" customHeight="true" spans="1:2">
      <c r="A526" s="172" t="s">
        <v>1349</v>
      </c>
      <c r="B526" s="173">
        <f>B527+B529</f>
        <v>62</v>
      </c>
    </row>
    <row r="527" ht="21" customHeight="true" spans="1:2">
      <c r="A527" s="172" t="s">
        <v>1350</v>
      </c>
      <c r="B527" s="173">
        <f>B528</f>
        <v>62</v>
      </c>
    </row>
    <row r="528" ht="21" customHeight="true" spans="1:2">
      <c r="A528" s="172" t="s">
        <v>1351</v>
      </c>
      <c r="B528" s="173">
        <v>62</v>
      </c>
    </row>
    <row r="529" ht="21" hidden="true" customHeight="true" spans="1:2">
      <c r="A529" s="172" t="s">
        <v>1352</v>
      </c>
      <c r="B529" s="173">
        <f>B530</f>
        <v>0</v>
      </c>
    </row>
    <row r="530" ht="21" hidden="true" customHeight="true" spans="1:2">
      <c r="A530" s="172" t="s">
        <v>611</v>
      </c>
      <c r="B530" s="173">
        <v>0</v>
      </c>
    </row>
    <row r="531" ht="21" hidden="true" customHeight="true" spans="1:2">
      <c r="A531" s="172" t="s">
        <v>1353</v>
      </c>
      <c r="B531" s="173"/>
    </row>
    <row r="532" ht="21" hidden="true" customHeight="true" spans="1:2">
      <c r="A532" s="172" t="s">
        <v>1354</v>
      </c>
      <c r="B532" s="173"/>
    </row>
    <row r="533" ht="21" hidden="true" customHeight="true" spans="1:2">
      <c r="A533" s="172" t="s">
        <v>1355</v>
      </c>
      <c r="B533" s="173"/>
    </row>
    <row r="534" ht="21" hidden="true" customHeight="true" spans="1:2">
      <c r="A534" s="172" t="s">
        <v>1356</v>
      </c>
      <c r="B534" s="173"/>
    </row>
    <row r="535" ht="21" customHeight="true" spans="1:2">
      <c r="A535" s="287" t="s">
        <v>1357</v>
      </c>
      <c r="B535" s="287"/>
    </row>
    <row r="536" ht="21" customHeight="true"/>
    <row r="537" ht="21" customHeight="true"/>
    <row r="538" ht="25.5" customHeight="true"/>
  </sheetData>
  <mergeCells count="4">
    <mergeCell ref="A1:B1"/>
    <mergeCell ref="A2:B2"/>
    <mergeCell ref="A3:B3"/>
    <mergeCell ref="A535:B535"/>
  </mergeCells>
  <printOptions horizontalCentered="true"/>
  <pageMargins left="0.236220472440945" right="0.236220472440945" top="0.511811023622047" bottom="0.590551181102362" header="0.78740157480315" footer="0.236220472440945"/>
  <pageSetup paperSize="9" orientation="portrait" blackAndWhite="true" errors="blank"/>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autoPageBreaks="0"/>
  </sheetPr>
  <dimension ref="A1:R38"/>
  <sheetViews>
    <sheetView showZeros="0" workbookViewId="0">
      <selection activeCell="C26" sqref="C26"/>
    </sheetView>
  </sheetViews>
  <sheetFormatPr defaultColWidth="9" defaultRowHeight="20.45" customHeight="true"/>
  <cols>
    <col min="1" max="1" width="38.375" style="568" customWidth="true"/>
    <col min="2" max="2" width="17.875" style="568" hidden="true" customWidth="true"/>
    <col min="3" max="3" width="24.125" style="569" customWidth="true"/>
    <col min="4" max="4" width="24.125" style="570" customWidth="true"/>
    <col min="5" max="5" width="9" style="565"/>
    <col min="6" max="6" width="28.125" style="568" customWidth="true"/>
    <col min="7" max="7" width="13.75" style="568" customWidth="true"/>
    <col min="8" max="8" width="9" style="568"/>
    <col min="9" max="9" width="15.625" style="568" customWidth="true"/>
    <col min="10" max="16384" width="9" style="568"/>
  </cols>
  <sheetData>
    <row r="1" s="251" customFormat="true" ht="27.75" customHeight="true" spans="1:18">
      <c r="A1" s="571" t="s">
        <v>28</v>
      </c>
      <c r="B1" s="571"/>
      <c r="C1" s="572"/>
      <c r="D1" s="573"/>
      <c r="E1" s="589"/>
      <c r="F1" s="589"/>
      <c r="G1" s="589"/>
      <c r="H1" s="589"/>
      <c r="I1" s="589"/>
      <c r="J1" s="589"/>
      <c r="K1" s="589"/>
      <c r="L1" s="589"/>
      <c r="M1" s="589"/>
      <c r="N1" s="589"/>
      <c r="O1" s="589"/>
      <c r="P1" s="589"/>
      <c r="Q1" s="589"/>
      <c r="R1" s="589"/>
    </row>
    <row r="2" s="565" customFormat="true" ht="24.75" spans="1:4">
      <c r="A2" s="611" t="s">
        <v>29</v>
      </c>
      <c r="B2" s="574"/>
      <c r="C2" s="574"/>
      <c r="D2" s="574"/>
    </row>
    <row r="3" s="565" customFormat="true" customHeight="true" spans="1:4">
      <c r="A3" s="575"/>
      <c r="B3" s="575"/>
      <c r="C3" s="576"/>
      <c r="D3" s="577" t="s">
        <v>2</v>
      </c>
    </row>
    <row r="4" s="565" customFormat="true" ht="23.25" customHeight="true" spans="1:4">
      <c r="A4" s="578" t="s">
        <v>30</v>
      </c>
      <c r="B4" s="578" t="s">
        <v>31</v>
      </c>
      <c r="C4" s="579" t="s">
        <v>4</v>
      </c>
      <c r="D4" s="580" t="s">
        <v>5</v>
      </c>
    </row>
    <row r="5" s="565" customFormat="true" ht="23.25" customHeight="true" spans="1:4">
      <c r="A5" s="581" t="s">
        <v>32</v>
      </c>
      <c r="B5" s="582">
        <v>4833.35</v>
      </c>
      <c r="C5" s="583">
        <f>C6+C8+C9+C12+C13+C14+C15+C16+C17+C18+C24+C25+C26</f>
        <v>4253.49</v>
      </c>
      <c r="D5" s="584">
        <f>(C5-B5)/B5*100</f>
        <v>-11.9970620790963</v>
      </c>
    </row>
    <row r="6" s="565" customFormat="true" ht="23.25" customHeight="true" spans="1:4">
      <c r="A6" s="585" t="s">
        <v>33</v>
      </c>
      <c r="B6" s="563">
        <v>785.81</v>
      </c>
      <c r="C6" s="562">
        <v>833.14</v>
      </c>
      <c r="D6" s="584">
        <f t="shared" ref="D6:D30" si="0">(C6-B6)/B6*100</f>
        <v>6.02308446062026</v>
      </c>
    </row>
    <row r="7" s="565" customFormat="true" ht="23.25" hidden="true" customHeight="true" spans="1:4">
      <c r="A7" s="585" t="s">
        <v>34</v>
      </c>
      <c r="B7" s="563"/>
      <c r="C7" s="562"/>
      <c r="D7" s="584" t="e">
        <f t="shared" si="0"/>
        <v>#DIV/0!</v>
      </c>
    </row>
    <row r="8" s="565" customFormat="true" ht="23.25" customHeight="true" spans="1:4">
      <c r="A8" s="585" t="s">
        <v>35</v>
      </c>
      <c r="B8" s="563">
        <v>12.42</v>
      </c>
      <c r="C8" s="562">
        <v>2</v>
      </c>
      <c r="D8" s="584">
        <f t="shared" si="0"/>
        <v>-83.8969404186795</v>
      </c>
    </row>
    <row r="9" s="565" customFormat="true" ht="23.25" customHeight="true" spans="1:4">
      <c r="A9" s="585" t="s">
        <v>36</v>
      </c>
      <c r="B9" s="563">
        <v>0</v>
      </c>
      <c r="C9" s="562">
        <v>14.15</v>
      </c>
      <c r="D9" s="584"/>
    </row>
    <row r="10" s="565" customFormat="true" ht="23.25" hidden="true" customHeight="true" spans="1:4">
      <c r="A10" s="585" t="s">
        <v>37</v>
      </c>
      <c r="B10" s="563">
        <v>0</v>
      </c>
      <c r="C10" s="562">
        <v>0</v>
      </c>
      <c r="D10" s="584" t="e">
        <f t="shared" si="0"/>
        <v>#DIV/0!</v>
      </c>
    </row>
    <row r="11" s="565" customFormat="true" ht="23.25" hidden="true" customHeight="true" spans="1:4">
      <c r="A11" s="585" t="s">
        <v>38</v>
      </c>
      <c r="B11" s="563">
        <v>0</v>
      </c>
      <c r="C11" s="562">
        <v>0</v>
      </c>
      <c r="D11" s="584" t="e">
        <f t="shared" si="0"/>
        <v>#DIV/0!</v>
      </c>
    </row>
    <row r="12" s="565" customFormat="true" ht="23.25" customHeight="true" spans="1:4">
      <c r="A12" s="585" t="s">
        <v>39</v>
      </c>
      <c r="B12" s="563">
        <v>133.85</v>
      </c>
      <c r="C12" s="562">
        <v>137.6</v>
      </c>
      <c r="D12" s="584">
        <f t="shared" si="0"/>
        <v>2.80164363093015</v>
      </c>
    </row>
    <row r="13" s="565" customFormat="true" ht="23.25" customHeight="true" spans="1:4">
      <c r="A13" s="585" t="s">
        <v>40</v>
      </c>
      <c r="B13" s="563">
        <v>765.02</v>
      </c>
      <c r="C13" s="562">
        <v>822.66</v>
      </c>
      <c r="D13" s="584">
        <f t="shared" si="0"/>
        <v>7.53444354395963</v>
      </c>
    </row>
    <row r="14" s="565" customFormat="true" ht="23.25" customHeight="true" spans="1:4">
      <c r="A14" s="585" t="s">
        <v>41</v>
      </c>
      <c r="B14" s="563">
        <v>217.85</v>
      </c>
      <c r="C14" s="562">
        <v>204.13</v>
      </c>
      <c r="D14" s="584">
        <f t="shared" si="0"/>
        <v>-6.29791140693137</v>
      </c>
    </row>
    <row r="15" s="565" customFormat="true" ht="23.25" customHeight="true" spans="1:4">
      <c r="A15" s="585" t="s">
        <v>42</v>
      </c>
      <c r="B15" s="563">
        <v>1.78</v>
      </c>
      <c r="C15" s="562">
        <v>25.33</v>
      </c>
      <c r="D15" s="584">
        <f t="shared" si="0"/>
        <v>1323.03370786517</v>
      </c>
    </row>
    <row r="16" s="565" customFormat="true" ht="23.25" customHeight="true" spans="1:4">
      <c r="A16" s="585" t="s">
        <v>43</v>
      </c>
      <c r="B16" s="563">
        <v>498.3</v>
      </c>
      <c r="C16" s="562">
        <v>601.79</v>
      </c>
      <c r="D16" s="584">
        <f t="shared" si="0"/>
        <v>20.7686132851696</v>
      </c>
    </row>
    <row r="17" s="565" customFormat="true" ht="23.25" customHeight="true" spans="1:4">
      <c r="A17" s="585" t="s">
        <v>44</v>
      </c>
      <c r="B17" s="563">
        <v>1086.43</v>
      </c>
      <c r="C17" s="562">
        <v>877.06</v>
      </c>
      <c r="D17" s="584">
        <f t="shared" si="0"/>
        <v>-19.2713750540762</v>
      </c>
    </row>
    <row r="18" s="565" customFormat="true" ht="23.25" customHeight="true" spans="1:4">
      <c r="A18" s="585" t="s">
        <v>45</v>
      </c>
      <c r="B18" s="563">
        <v>842.06</v>
      </c>
      <c r="C18" s="562">
        <v>344.04</v>
      </c>
      <c r="D18" s="584">
        <f t="shared" si="0"/>
        <v>-59.1430539391492</v>
      </c>
    </row>
    <row r="19" s="565" customFormat="true" ht="23.25" hidden="true" customHeight="true" spans="1:4">
      <c r="A19" s="585" t="s">
        <v>46</v>
      </c>
      <c r="B19" s="563">
        <v>0</v>
      </c>
      <c r="C19" s="562">
        <v>0</v>
      </c>
      <c r="D19" s="584" t="e">
        <f t="shared" si="0"/>
        <v>#DIV/0!</v>
      </c>
    </row>
    <row r="20" s="565" customFormat="true" ht="23.25" hidden="true" customHeight="true" spans="1:4">
      <c r="A20" s="585" t="s">
        <v>47</v>
      </c>
      <c r="B20" s="563">
        <v>0</v>
      </c>
      <c r="C20" s="562">
        <v>0</v>
      </c>
      <c r="D20" s="584" t="e">
        <f t="shared" si="0"/>
        <v>#DIV/0!</v>
      </c>
    </row>
    <row r="21" s="565" customFormat="true" ht="23.25" hidden="true" customHeight="true" spans="1:4">
      <c r="A21" s="585" t="s">
        <v>48</v>
      </c>
      <c r="B21" s="563">
        <v>0</v>
      </c>
      <c r="C21" s="562">
        <v>0</v>
      </c>
      <c r="D21" s="584" t="e">
        <f t="shared" si="0"/>
        <v>#DIV/0!</v>
      </c>
    </row>
    <row r="22" s="565" customFormat="true" ht="23.25" hidden="true" customHeight="true" spans="1:4">
      <c r="A22" s="585" t="s">
        <v>49</v>
      </c>
      <c r="B22" s="563"/>
      <c r="C22" s="562"/>
      <c r="D22" s="584" t="e">
        <f t="shared" si="0"/>
        <v>#DIV/0!</v>
      </c>
    </row>
    <row r="23" s="566" customFormat="true" ht="23.25" hidden="true" customHeight="true" spans="1:4">
      <c r="A23" s="585" t="s">
        <v>50</v>
      </c>
      <c r="B23" s="563">
        <v>0</v>
      </c>
      <c r="C23" s="562">
        <v>0</v>
      </c>
      <c r="D23" s="584" t="e">
        <f t="shared" si="0"/>
        <v>#DIV/0!</v>
      </c>
    </row>
    <row r="24" s="566" customFormat="true" ht="23.25" customHeight="true" spans="1:4">
      <c r="A24" s="585" t="s">
        <v>51</v>
      </c>
      <c r="B24" s="563">
        <v>451.95</v>
      </c>
      <c r="C24" s="562">
        <v>342.43</v>
      </c>
      <c r="D24" s="584">
        <f t="shared" si="0"/>
        <v>-24.2327691116274</v>
      </c>
    </row>
    <row r="25" s="566" customFormat="true" ht="23.25" customHeight="true" spans="1:4">
      <c r="A25" s="585" t="s">
        <v>52</v>
      </c>
      <c r="B25" s="563">
        <v>0</v>
      </c>
      <c r="C25" s="562">
        <v>0</v>
      </c>
      <c r="D25" s="584"/>
    </row>
    <row r="26" s="566" customFormat="true" ht="23.25" customHeight="true" spans="1:8">
      <c r="A26" s="585" t="s">
        <v>53</v>
      </c>
      <c r="B26" s="563">
        <v>37.88</v>
      </c>
      <c r="C26" s="562">
        <v>49.16</v>
      </c>
      <c r="D26" s="584">
        <f t="shared" si="0"/>
        <v>29.7782470960929</v>
      </c>
      <c r="F26" s="590"/>
      <c r="G26" s="567"/>
      <c r="H26" s="567"/>
    </row>
    <row r="27" s="566" customFormat="true" ht="23.25" hidden="true" customHeight="true" spans="1:8">
      <c r="A27" s="585" t="s">
        <v>54</v>
      </c>
      <c r="B27" s="563">
        <v>0</v>
      </c>
      <c r="C27" s="562">
        <v>0</v>
      </c>
      <c r="D27" s="584" t="e">
        <f t="shared" si="0"/>
        <v>#DIV/0!</v>
      </c>
      <c r="F27" s="590"/>
      <c r="G27" s="567"/>
      <c r="H27" s="567"/>
    </row>
    <row r="28" s="567" customFormat="true" ht="23.25" hidden="true" customHeight="true" spans="1:9">
      <c r="A28" s="585" t="s">
        <v>55</v>
      </c>
      <c r="B28" s="563">
        <v>0</v>
      </c>
      <c r="C28" s="562">
        <v>0</v>
      </c>
      <c r="D28" s="584" t="e">
        <f t="shared" si="0"/>
        <v>#DIV/0!</v>
      </c>
      <c r="F28" s="566"/>
      <c r="G28" s="566"/>
      <c r="H28" s="566"/>
      <c r="I28" s="566"/>
    </row>
    <row r="29" s="567" customFormat="true" ht="23.25" hidden="true" customHeight="true" spans="1:4">
      <c r="A29" s="585" t="s">
        <v>56</v>
      </c>
      <c r="B29" s="563">
        <v>0</v>
      </c>
      <c r="C29" s="562">
        <v>0</v>
      </c>
      <c r="D29" s="584" t="e">
        <f t="shared" si="0"/>
        <v>#DIV/0!</v>
      </c>
    </row>
    <row r="30" s="567" customFormat="true" ht="23.25" customHeight="true" spans="1:9">
      <c r="A30" s="586" t="s">
        <v>57</v>
      </c>
      <c r="B30" s="582">
        <v>657.74</v>
      </c>
      <c r="C30" s="583">
        <v>333.93</v>
      </c>
      <c r="D30" s="584">
        <f t="shared" si="0"/>
        <v>-49.230699060419</v>
      </c>
      <c r="F30" s="590"/>
      <c r="I30" s="590"/>
    </row>
    <row r="31" s="566" customFormat="true" ht="23.25" customHeight="true" spans="1:9">
      <c r="A31" s="586" t="s">
        <v>58</v>
      </c>
      <c r="B31" s="582">
        <v>0</v>
      </c>
      <c r="C31" s="583">
        <v>0</v>
      </c>
      <c r="D31" s="587"/>
      <c r="F31" s="567"/>
      <c r="G31" s="567"/>
      <c r="H31" s="567"/>
      <c r="I31" s="567"/>
    </row>
    <row r="32" s="566" customFormat="true" ht="24.6" customHeight="true" spans="1:4">
      <c r="A32" s="568"/>
      <c r="B32" s="568"/>
      <c r="C32" s="569"/>
      <c r="D32" s="570"/>
    </row>
    <row r="33" s="566" customFormat="true" ht="24.6" customHeight="true" spans="1:4">
      <c r="A33" s="568"/>
      <c r="B33" s="568"/>
      <c r="C33" s="569"/>
      <c r="D33" s="588"/>
    </row>
    <row r="34" s="565" customFormat="true" ht="24.6" customHeight="true" spans="1:9">
      <c r="A34" s="568"/>
      <c r="B34" s="568"/>
      <c r="C34" s="569"/>
      <c r="D34" s="570"/>
      <c r="F34" s="566"/>
      <c r="G34" s="566"/>
      <c r="H34" s="566"/>
      <c r="I34" s="566"/>
    </row>
    <row r="35" s="566" customFormat="true" customHeight="true" spans="1:9">
      <c r="A35" s="568"/>
      <c r="B35" s="568"/>
      <c r="C35" s="569"/>
      <c r="D35" s="570"/>
      <c r="F35" s="565"/>
      <c r="G35" s="565"/>
      <c r="H35" s="565"/>
      <c r="I35" s="565"/>
    </row>
    <row r="36" s="566" customFormat="true" customHeight="true" spans="1:4">
      <c r="A36" s="568"/>
      <c r="B36" s="568"/>
      <c r="C36" s="569"/>
      <c r="D36" s="570"/>
    </row>
    <row r="37" s="566" customFormat="true" customHeight="true" spans="1:4">
      <c r="A37" s="568"/>
      <c r="B37" s="568"/>
      <c r="C37" s="569"/>
      <c r="D37" s="570"/>
    </row>
    <row r="38" customHeight="true" spans="6:9">
      <c r="F38" s="566"/>
      <c r="G38" s="566"/>
      <c r="H38" s="566"/>
      <c r="I38" s="566"/>
    </row>
  </sheetData>
  <mergeCells count="1">
    <mergeCell ref="A2:D2"/>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33"/>
  <sheetViews>
    <sheetView showZeros="0" zoomScale="115" zoomScaleNormal="115" workbookViewId="0">
      <selection activeCell="C18" sqref="C18"/>
    </sheetView>
  </sheetViews>
  <sheetFormatPr defaultColWidth="9" defaultRowHeight="13.5" outlineLevelCol="3"/>
  <cols>
    <col min="1" max="1" width="37" style="262" customWidth="true"/>
    <col min="2" max="4" width="18.125" style="263" customWidth="true"/>
    <col min="5" max="16384" width="9" style="262"/>
  </cols>
  <sheetData>
    <row r="1" ht="20.25" customHeight="true" spans="1:4">
      <c r="A1" s="27" t="s">
        <v>1358</v>
      </c>
      <c r="B1" s="27"/>
      <c r="C1" s="27"/>
      <c r="D1" s="27"/>
    </row>
    <row r="2" ht="29.25" customHeight="true" spans="1:4">
      <c r="A2" s="141" t="s">
        <v>932</v>
      </c>
      <c r="B2" s="141"/>
      <c r="C2" s="141"/>
      <c r="D2" s="141"/>
    </row>
    <row r="3" ht="18" customHeight="true" spans="1:4">
      <c r="A3" s="264" t="s">
        <v>1359</v>
      </c>
      <c r="B3" s="264"/>
      <c r="C3" s="264"/>
      <c r="D3" s="264"/>
    </row>
    <row r="4" ht="21" customHeight="true" spans="1:4">
      <c r="A4" s="265"/>
      <c r="B4" s="265"/>
      <c r="C4" s="265"/>
      <c r="D4" s="266" t="s">
        <v>2</v>
      </c>
    </row>
    <row r="5" s="261" customFormat="true" ht="24" customHeight="true" spans="1:4">
      <c r="A5" s="267" t="s">
        <v>1360</v>
      </c>
      <c r="B5" s="268" t="s">
        <v>1361</v>
      </c>
      <c r="C5" s="268"/>
      <c r="D5" s="268"/>
    </row>
    <row r="6" s="261" customFormat="true" ht="24" customHeight="true" spans="1:4">
      <c r="A6" s="267"/>
      <c r="B6" s="268" t="s">
        <v>1362</v>
      </c>
      <c r="C6" s="268" t="s">
        <v>1363</v>
      </c>
      <c r="D6" s="268" t="s">
        <v>1364</v>
      </c>
    </row>
    <row r="7" ht="24" customHeight="true" spans="1:4">
      <c r="A7" s="267" t="s">
        <v>71</v>
      </c>
      <c r="B7" s="269">
        <f>C7+D7</f>
        <v>2888.7</v>
      </c>
      <c r="C7" s="269">
        <f>SUM(C8:C32)</f>
        <v>1765.61</v>
      </c>
      <c r="D7" s="269">
        <f>SUM(D8:D32)</f>
        <v>1123.09</v>
      </c>
    </row>
    <row r="8" ht="20.1" customHeight="true" spans="1:4">
      <c r="A8" s="270" t="s">
        <v>33</v>
      </c>
      <c r="B8" s="271">
        <v>852.9</v>
      </c>
      <c r="C8" s="271">
        <v>707.63</v>
      </c>
      <c r="D8" s="271">
        <v>145.27</v>
      </c>
    </row>
    <row r="9" ht="20.1" customHeight="true" spans="1:4">
      <c r="A9" s="270" t="s">
        <v>34</v>
      </c>
      <c r="B9" s="271">
        <f t="shared" ref="B9" si="0">C9+D9</f>
        <v>0</v>
      </c>
      <c r="C9" s="272"/>
      <c r="D9" s="271"/>
    </row>
    <row r="10" ht="20.1" customHeight="true" spans="1:4">
      <c r="A10" s="270" t="s">
        <v>35</v>
      </c>
      <c r="B10" s="271">
        <v>0</v>
      </c>
      <c r="C10" s="272"/>
      <c r="D10" s="271">
        <v>0</v>
      </c>
    </row>
    <row r="11" ht="20.1" customHeight="true" spans="1:4">
      <c r="A11" s="270" t="s">
        <v>36</v>
      </c>
      <c r="B11" s="271">
        <v>0</v>
      </c>
      <c r="C11" s="271"/>
      <c r="D11" s="271"/>
    </row>
    <row r="12" ht="20.1" customHeight="true" spans="1:4">
      <c r="A12" s="270" t="s">
        <v>37</v>
      </c>
      <c r="B12" s="271">
        <v>0</v>
      </c>
      <c r="C12" s="271"/>
      <c r="D12" s="271"/>
    </row>
    <row r="13" ht="20.1" customHeight="true" spans="1:4">
      <c r="A13" s="270" t="s">
        <v>38</v>
      </c>
      <c r="B13" s="271">
        <v>0</v>
      </c>
      <c r="C13" s="271"/>
      <c r="D13" s="271"/>
    </row>
    <row r="14" ht="20.1" customHeight="true" spans="1:4">
      <c r="A14" s="273" t="s">
        <v>39</v>
      </c>
      <c r="B14" s="271">
        <v>147.26</v>
      </c>
      <c r="C14" s="274">
        <v>147.26</v>
      </c>
      <c r="D14" s="274">
        <v>0</v>
      </c>
    </row>
    <row r="15" ht="20.1" customHeight="true" spans="1:4">
      <c r="A15" s="273" t="s">
        <v>40</v>
      </c>
      <c r="B15" s="271">
        <f>C15+D15</f>
        <v>537.27</v>
      </c>
      <c r="C15" s="274">
        <v>330.48</v>
      </c>
      <c r="D15" s="274">
        <v>206.79</v>
      </c>
    </row>
    <row r="16" ht="20.1" customHeight="true" spans="1:4">
      <c r="A16" s="273" t="s">
        <v>1365</v>
      </c>
      <c r="B16" s="271">
        <f t="shared" ref="B16:B30" si="1">C16+D16</f>
        <v>96.79</v>
      </c>
      <c r="C16" s="274">
        <v>78.8</v>
      </c>
      <c r="D16" s="274">
        <v>17.99</v>
      </c>
    </row>
    <row r="17" ht="20.1" customHeight="true" spans="1:4">
      <c r="A17" s="273" t="s">
        <v>42</v>
      </c>
      <c r="B17" s="271">
        <f t="shared" si="1"/>
        <v>0</v>
      </c>
      <c r="C17" s="274">
        <v>0</v>
      </c>
      <c r="D17" s="274">
        <v>0</v>
      </c>
    </row>
    <row r="18" ht="20.1" customHeight="true" spans="1:4">
      <c r="A18" s="273" t="s">
        <v>43</v>
      </c>
      <c r="B18" s="271">
        <f t="shared" si="1"/>
        <v>155.43</v>
      </c>
      <c r="C18" s="274">
        <v>101.94</v>
      </c>
      <c r="D18" s="274">
        <v>53.49</v>
      </c>
    </row>
    <row r="19" ht="20.1" customHeight="true" spans="1:4">
      <c r="A19" s="273" t="s">
        <v>44</v>
      </c>
      <c r="B19" s="271">
        <f t="shared" si="1"/>
        <v>722.33</v>
      </c>
      <c r="C19" s="274">
        <v>294.33</v>
      </c>
      <c r="D19" s="274">
        <v>428</v>
      </c>
    </row>
    <row r="20" ht="20.1" customHeight="true" spans="1:4">
      <c r="A20" s="273" t="s">
        <v>45</v>
      </c>
      <c r="B20" s="271">
        <f t="shared" si="1"/>
        <v>185.73</v>
      </c>
      <c r="C20" s="274">
        <v>0</v>
      </c>
      <c r="D20" s="274">
        <v>185.73</v>
      </c>
    </row>
    <row r="21" ht="20.1" customHeight="true" spans="1:4">
      <c r="A21" s="273" t="s">
        <v>1366</v>
      </c>
      <c r="B21" s="271">
        <f t="shared" si="1"/>
        <v>0</v>
      </c>
      <c r="C21" s="274"/>
      <c r="D21" s="274"/>
    </row>
    <row r="22" ht="20.1" customHeight="true" spans="1:4">
      <c r="A22" s="273" t="s">
        <v>47</v>
      </c>
      <c r="B22" s="271">
        <f t="shared" si="1"/>
        <v>0</v>
      </c>
      <c r="C22" s="274"/>
      <c r="D22" s="274"/>
    </row>
    <row r="23" ht="20.1" customHeight="true" spans="1:4">
      <c r="A23" s="273" t="s">
        <v>48</v>
      </c>
      <c r="B23" s="271">
        <f t="shared" si="1"/>
        <v>0</v>
      </c>
      <c r="C23" s="274"/>
      <c r="D23" s="274"/>
    </row>
    <row r="24" ht="20.1" customHeight="true" spans="1:4">
      <c r="A24" s="273" t="s">
        <v>49</v>
      </c>
      <c r="B24" s="271">
        <f t="shared" si="1"/>
        <v>0</v>
      </c>
      <c r="C24" s="275"/>
      <c r="D24" s="274"/>
    </row>
    <row r="25" ht="20.1" customHeight="true" spans="1:4">
      <c r="A25" s="273" t="s">
        <v>1367</v>
      </c>
      <c r="B25" s="271">
        <f t="shared" si="1"/>
        <v>0</v>
      </c>
      <c r="C25" s="274"/>
      <c r="D25" s="274"/>
    </row>
    <row r="26" ht="20.1" customHeight="true" spans="1:4">
      <c r="A26" s="273" t="s">
        <v>51</v>
      </c>
      <c r="B26" s="271">
        <f t="shared" si="1"/>
        <v>105.49</v>
      </c>
      <c r="C26" s="274">
        <v>105.17</v>
      </c>
      <c r="D26" s="274">
        <v>0.32</v>
      </c>
    </row>
    <row r="27" ht="20.1" customHeight="true" spans="1:4">
      <c r="A27" s="273" t="s">
        <v>52</v>
      </c>
      <c r="B27" s="271">
        <f t="shared" si="1"/>
        <v>0</v>
      </c>
      <c r="C27" s="274"/>
      <c r="D27" s="274">
        <v>0</v>
      </c>
    </row>
    <row r="28" ht="20.1" customHeight="true" spans="1:4">
      <c r="A28" s="273" t="s">
        <v>53</v>
      </c>
      <c r="B28" s="271">
        <f t="shared" si="1"/>
        <v>0</v>
      </c>
      <c r="C28" s="274">
        <v>0</v>
      </c>
      <c r="D28" s="274">
        <v>0</v>
      </c>
    </row>
    <row r="29" ht="20.1" customHeight="true" spans="1:4">
      <c r="A29" s="273" t="s">
        <v>1368</v>
      </c>
      <c r="B29" s="271">
        <f t="shared" si="1"/>
        <v>23.5</v>
      </c>
      <c r="C29" s="275"/>
      <c r="D29" s="274">
        <v>23.5</v>
      </c>
    </row>
    <row r="30" ht="20.1" customHeight="true" spans="1:4">
      <c r="A30" s="273" t="s">
        <v>54</v>
      </c>
      <c r="B30" s="271">
        <f t="shared" si="1"/>
        <v>62</v>
      </c>
      <c r="C30" s="274"/>
      <c r="D30" s="274">
        <v>62</v>
      </c>
    </row>
    <row r="31" ht="20.1" customHeight="true" spans="1:4">
      <c r="A31" s="273" t="s">
        <v>55</v>
      </c>
      <c r="B31" s="271">
        <v>0</v>
      </c>
      <c r="C31" s="275"/>
      <c r="D31" s="274">
        <v>0</v>
      </c>
    </row>
    <row r="32" ht="20.1" customHeight="true" spans="1:4">
      <c r="A32" s="273" t="s">
        <v>56</v>
      </c>
      <c r="B32" s="274"/>
      <c r="C32" s="275"/>
      <c r="D32" s="274"/>
    </row>
    <row r="33" ht="52.5" customHeight="true" spans="1:4">
      <c r="A33" s="276" t="s">
        <v>1369</v>
      </c>
      <c r="B33" s="277"/>
      <c r="C33" s="277"/>
      <c r="D33" s="277"/>
    </row>
  </sheetData>
  <mergeCells count="7">
    <mergeCell ref="A1:D1"/>
    <mergeCell ref="A2:D2"/>
    <mergeCell ref="A3:D3"/>
    <mergeCell ref="A4:C4"/>
    <mergeCell ref="B5:D5"/>
    <mergeCell ref="A33:D33"/>
    <mergeCell ref="A5:A6"/>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89"/>
  <sheetViews>
    <sheetView zoomScale="115" zoomScaleNormal="115" workbookViewId="0">
      <selection activeCell="A18" sqref="$A18:$XFD18"/>
    </sheetView>
  </sheetViews>
  <sheetFormatPr defaultColWidth="21.5" defaultRowHeight="21.95" customHeight="true" outlineLevelCol="1"/>
  <cols>
    <col min="1" max="1" width="52.25" style="251" customWidth="true"/>
    <col min="2" max="2" width="32.5" style="252" customWidth="true"/>
    <col min="3" max="3" width="19.75" style="251" customWidth="true"/>
    <col min="4" max="254" width="21.5" style="251"/>
    <col min="255" max="255" width="52.25" style="251" customWidth="true"/>
    <col min="256" max="256" width="32.5" style="251" customWidth="true"/>
    <col min="257" max="510" width="21.5" style="251"/>
    <col min="511" max="511" width="52.25" style="251" customWidth="true"/>
    <col min="512" max="512" width="32.5" style="251" customWidth="true"/>
    <col min="513" max="766" width="21.5" style="251"/>
    <col min="767" max="767" width="52.25" style="251" customWidth="true"/>
    <col min="768" max="768" width="32.5" style="251" customWidth="true"/>
    <col min="769" max="1022" width="21.5" style="251"/>
    <col min="1023" max="1023" width="52.25" style="251" customWidth="true"/>
    <col min="1024" max="1024" width="32.5" style="251" customWidth="true"/>
    <col min="1025" max="1278" width="21.5" style="251"/>
    <col min="1279" max="1279" width="52.25" style="251" customWidth="true"/>
    <col min="1280" max="1280" width="32.5" style="251" customWidth="true"/>
    <col min="1281" max="1534" width="21.5" style="251"/>
    <col min="1535" max="1535" width="52.25" style="251" customWidth="true"/>
    <col min="1536" max="1536" width="32.5" style="251" customWidth="true"/>
    <col min="1537" max="1790" width="21.5" style="251"/>
    <col min="1791" max="1791" width="52.25" style="251" customWidth="true"/>
    <col min="1792" max="1792" width="32.5" style="251" customWidth="true"/>
    <col min="1793" max="2046" width="21.5" style="251"/>
    <col min="2047" max="2047" width="52.25" style="251" customWidth="true"/>
    <col min="2048" max="2048" width="32.5" style="251" customWidth="true"/>
    <col min="2049" max="2302" width="21.5" style="251"/>
    <col min="2303" max="2303" width="52.25" style="251" customWidth="true"/>
    <col min="2304" max="2304" width="32.5" style="251" customWidth="true"/>
    <col min="2305" max="2558" width="21.5" style="251"/>
    <col min="2559" max="2559" width="52.25" style="251" customWidth="true"/>
    <col min="2560" max="2560" width="32.5" style="251" customWidth="true"/>
    <col min="2561" max="2814" width="21.5" style="251"/>
    <col min="2815" max="2815" width="52.25" style="251" customWidth="true"/>
    <col min="2816" max="2816" width="32.5" style="251" customWidth="true"/>
    <col min="2817" max="3070" width="21.5" style="251"/>
    <col min="3071" max="3071" width="52.25" style="251" customWidth="true"/>
    <col min="3072" max="3072" width="32.5" style="251" customWidth="true"/>
    <col min="3073" max="3326" width="21.5" style="251"/>
    <col min="3327" max="3327" width="52.25" style="251" customWidth="true"/>
    <col min="3328" max="3328" width="32.5" style="251" customWidth="true"/>
    <col min="3329" max="3582" width="21.5" style="251"/>
    <col min="3583" max="3583" width="52.25" style="251" customWidth="true"/>
    <col min="3584" max="3584" width="32.5" style="251" customWidth="true"/>
    <col min="3585" max="3838" width="21.5" style="251"/>
    <col min="3839" max="3839" width="52.25" style="251" customWidth="true"/>
    <col min="3840" max="3840" width="32.5" style="251" customWidth="true"/>
    <col min="3841" max="4094" width="21.5" style="251"/>
    <col min="4095" max="4095" width="52.25" style="251" customWidth="true"/>
    <col min="4096" max="4096" width="32.5" style="251" customWidth="true"/>
    <col min="4097" max="4350" width="21.5" style="251"/>
    <col min="4351" max="4351" width="52.25" style="251" customWidth="true"/>
    <col min="4352" max="4352" width="32.5" style="251" customWidth="true"/>
    <col min="4353" max="4606" width="21.5" style="251"/>
    <col min="4607" max="4607" width="52.25" style="251" customWidth="true"/>
    <col min="4608" max="4608" width="32.5" style="251" customWidth="true"/>
    <col min="4609" max="4862" width="21.5" style="251"/>
    <col min="4863" max="4863" width="52.25" style="251" customWidth="true"/>
    <col min="4864" max="4864" width="32.5" style="251" customWidth="true"/>
    <col min="4865" max="5118" width="21.5" style="251"/>
    <col min="5119" max="5119" width="52.25" style="251" customWidth="true"/>
    <col min="5120" max="5120" width="32.5" style="251" customWidth="true"/>
    <col min="5121" max="5374" width="21.5" style="251"/>
    <col min="5375" max="5375" width="52.25" style="251" customWidth="true"/>
    <col min="5376" max="5376" width="32.5" style="251" customWidth="true"/>
    <col min="5377" max="5630" width="21.5" style="251"/>
    <col min="5631" max="5631" width="52.25" style="251" customWidth="true"/>
    <col min="5632" max="5632" width="32.5" style="251" customWidth="true"/>
    <col min="5633" max="5886" width="21.5" style="251"/>
    <col min="5887" max="5887" width="52.25" style="251" customWidth="true"/>
    <col min="5888" max="5888" width="32.5" style="251" customWidth="true"/>
    <col min="5889" max="6142" width="21.5" style="251"/>
    <col min="6143" max="6143" width="52.25" style="251" customWidth="true"/>
    <col min="6144" max="6144" width="32.5" style="251" customWidth="true"/>
    <col min="6145" max="6398" width="21.5" style="251"/>
    <col min="6399" max="6399" width="52.25" style="251" customWidth="true"/>
    <col min="6400" max="6400" width="32.5" style="251" customWidth="true"/>
    <col min="6401" max="6654" width="21.5" style="251"/>
    <col min="6655" max="6655" width="52.25" style="251" customWidth="true"/>
    <col min="6656" max="6656" width="32.5" style="251" customWidth="true"/>
    <col min="6657" max="6910" width="21.5" style="251"/>
    <col min="6911" max="6911" width="52.25" style="251" customWidth="true"/>
    <col min="6912" max="6912" width="32.5" style="251" customWidth="true"/>
    <col min="6913" max="7166" width="21.5" style="251"/>
    <col min="7167" max="7167" width="52.25" style="251" customWidth="true"/>
    <col min="7168" max="7168" width="32.5" style="251" customWidth="true"/>
    <col min="7169" max="7422" width="21.5" style="251"/>
    <col min="7423" max="7423" width="52.25" style="251" customWidth="true"/>
    <col min="7424" max="7424" width="32.5" style="251" customWidth="true"/>
    <col min="7425" max="7678" width="21.5" style="251"/>
    <col min="7679" max="7679" width="52.25" style="251" customWidth="true"/>
    <col min="7680" max="7680" width="32.5" style="251" customWidth="true"/>
    <col min="7681" max="7934" width="21.5" style="251"/>
    <col min="7935" max="7935" width="52.25" style="251" customWidth="true"/>
    <col min="7936" max="7936" width="32.5" style="251" customWidth="true"/>
    <col min="7937" max="8190" width="21.5" style="251"/>
    <col min="8191" max="8191" width="52.25" style="251" customWidth="true"/>
    <col min="8192" max="8192" width="32.5" style="251" customWidth="true"/>
    <col min="8193" max="8446" width="21.5" style="251"/>
    <col min="8447" max="8447" width="52.25" style="251" customWidth="true"/>
    <col min="8448" max="8448" width="32.5" style="251" customWidth="true"/>
    <col min="8449" max="8702" width="21.5" style="251"/>
    <col min="8703" max="8703" width="52.25" style="251" customWidth="true"/>
    <col min="8704" max="8704" width="32.5" style="251" customWidth="true"/>
    <col min="8705" max="8958" width="21.5" style="251"/>
    <col min="8959" max="8959" width="52.25" style="251" customWidth="true"/>
    <col min="8960" max="8960" width="32.5" style="251" customWidth="true"/>
    <col min="8961" max="9214" width="21.5" style="251"/>
    <col min="9215" max="9215" width="52.25" style="251" customWidth="true"/>
    <col min="9216" max="9216" width="32.5" style="251" customWidth="true"/>
    <col min="9217" max="9470" width="21.5" style="251"/>
    <col min="9471" max="9471" width="52.25" style="251" customWidth="true"/>
    <col min="9472" max="9472" width="32.5" style="251" customWidth="true"/>
    <col min="9473" max="9726" width="21.5" style="251"/>
    <col min="9727" max="9727" width="52.25" style="251" customWidth="true"/>
    <col min="9728" max="9728" width="32.5" style="251" customWidth="true"/>
    <col min="9729" max="9982" width="21.5" style="251"/>
    <col min="9983" max="9983" width="52.25" style="251" customWidth="true"/>
    <col min="9984" max="9984" width="32.5" style="251" customWidth="true"/>
    <col min="9985" max="10238" width="21.5" style="251"/>
    <col min="10239" max="10239" width="52.25" style="251" customWidth="true"/>
    <col min="10240" max="10240" width="32.5" style="251" customWidth="true"/>
    <col min="10241" max="10494" width="21.5" style="251"/>
    <col min="10495" max="10495" width="52.25" style="251" customWidth="true"/>
    <col min="10496" max="10496" width="32.5" style="251" customWidth="true"/>
    <col min="10497" max="10750" width="21.5" style="251"/>
    <col min="10751" max="10751" width="52.25" style="251" customWidth="true"/>
    <col min="10752" max="10752" width="32.5" style="251" customWidth="true"/>
    <col min="10753" max="11006" width="21.5" style="251"/>
    <col min="11007" max="11007" width="52.25" style="251" customWidth="true"/>
    <col min="11008" max="11008" width="32.5" style="251" customWidth="true"/>
    <col min="11009" max="11262" width="21.5" style="251"/>
    <col min="11263" max="11263" width="52.25" style="251" customWidth="true"/>
    <col min="11264" max="11264" width="32.5" style="251" customWidth="true"/>
    <col min="11265" max="11518" width="21.5" style="251"/>
    <col min="11519" max="11519" width="52.25" style="251" customWidth="true"/>
    <col min="11520" max="11520" width="32.5" style="251" customWidth="true"/>
    <col min="11521" max="11774" width="21.5" style="251"/>
    <col min="11775" max="11775" width="52.25" style="251" customWidth="true"/>
    <col min="11776" max="11776" width="32.5" style="251" customWidth="true"/>
    <col min="11777" max="12030" width="21.5" style="251"/>
    <col min="12031" max="12031" width="52.25" style="251" customWidth="true"/>
    <col min="12032" max="12032" width="32.5" style="251" customWidth="true"/>
    <col min="12033" max="12286" width="21.5" style="251"/>
    <col min="12287" max="12287" width="52.25" style="251" customWidth="true"/>
    <col min="12288" max="12288" width="32.5" style="251" customWidth="true"/>
    <col min="12289" max="12542" width="21.5" style="251"/>
    <col min="12543" max="12543" width="52.25" style="251" customWidth="true"/>
    <col min="12544" max="12544" width="32.5" style="251" customWidth="true"/>
    <col min="12545" max="12798" width="21.5" style="251"/>
    <col min="12799" max="12799" width="52.25" style="251" customWidth="true"/>
    <col min="12800" max="12800" width="32.5" style="251" customWidth="true"/>
    <col min="12801" max="13054" width="21.5" style="251"/>
    <col min="13055" max="13055" width="52.25" style="251" customWidth="true"/>
    <col min="13056" max="13056" width="32.5" style="251" customWidth="true"/>
    <col min="13057" max="13310" width="21.5" style="251"/>
    <col min="13311" max="13311" width="52.25" style="251" customWidth="true"/>
    <col min="13312" max="13312" width="32.5" style="251" customWidth="true"/>
    <col min="13313" max="13566" width="21.5" style="251"/>
    <col min="13567" max="13567" width="52.25" style="251" customWidth="true"/>
    <col min="13568" max="13568" width="32.5" style="251" customWidth="true"/>
    <col min="13569" max="13822" width="21.5" style="251"/>
    <col min="13823" max="13823" width="52.25" style="251" customWidth="true"/>
    <col min="13824" max="13824" width="32.5" style="251" customWidth="true"/>
    <col min="13825" max="14078" width="21.5" style="251"/>
    <col min="14079" max="14079" width="52.25" style="251" customWidth="true"/>
    <col min="14080" max="14080" width="32.5" style="251" customWidth="true"/>
    <col min="14081" max="14334" width="21.5" style="251"/>
    <col min="14335" max="14335" width="52.25" style="251" customWidth="true"/>
    <col min="14336" max="14336" width="32.5" style="251" customWidth="true"/>
    <col min="14337" max="14590" width="21.5" style="251"/>
    <col min="14591" max="14591" width="52.25" style="251" customWidth="true"/>
    <col min="14592" max="14592" width="32.5" style="251" customWidth="true"/>
    <col min="14593" max="14846" width="21.5" style="251"/>
    <col min="14847" max="14847" width="52.25" style="251" customWidth="true"/>
    <col min="14848" max="14848" width="32.5" style="251" customWidth="true"/>
    <col min="14849" max="15102" width="21.5" style="251"/>
    <col min="15103" max="15103" width="52.25" style="251" customWidth="true"/>
    <col min="15104" max="15104" width="32.5" style="251" customWidth="true"/>
    <col min="15105" max="15358" width="21.5" style="251"/>
    <col min="15359" max="15359" width="52.25" style="251" customWidth="true"/>
    <col min="15360" max="15360" width="32.5" style="251" customWidth="true"/>
    <col min="15361" max="15614" width="21.5" style="251"/>
    <col min="15615" max="15615" width="52.25" style="251" customWidth="true"/>
    <col min="15616" max="15616" width="32.5" style="251" customWidth="true"/>
    <col min="15617" max="15870" width="21.5" style="251"/>
    <col min="15871" max="15871" width="52.25" style="251" customWidth="true"/>
    <col min="15872" max="15872" width="32.5" style="251" customWidth="true"/>
    <col min="15873" max="16126" width="21.5" style="251"/>
    <col min="16127" max="16127" width="52.25" style="251" customWidth="true"/>
    <col min="16128" max="16128" width="32.5" style="251" customWidth="true"/>
    <col min="16129" max="16384" width="21.5" style="251"/>
  </cols>
  <sheetData>
    <row r="1" ht="23.25" customHeight="true" spans="1:2">
      <c r="A1" s="27" t="s">
        <v>1370</v>
      </c>
      <c r="B1" s="27"/>
    </row>
    <row r="2" s="250" customFormat="true" ht="30.75" customHeight="true" spans="1:2">
      <c r="A2" s="141" t="s">
        <v>1371</v>
      </c>
      <c r="B2" s="141"/>
    </row>
    <row r="3" s="250" customFormat="true" ht="21" customHeight="true" spans="1:2">
      <c r="A3" s="253" t="s">
        <v>1372</v>
      </c>
      <c r="B3" s="253"/>
    </row>
    <row r="4" customHeight="true" spans="1:2">
      <c r="A4" s="254"/>
      <c r="B4" s="255" t="s">
        <v>2</v>
      </c>
    </row>
    <row r="5" ht="24" customHeight="true" spans="1:2">
      <c r="A5" s="220" t="s">
        <v>1373</v>
      </c>
      <c r="B5" s="256" t="s">
        <v>1361</v>
      </c>
    </row>
    <row r="6" ht="24" customHeight="true" spans="1:2">
      <c r="A6" s="257" t="s">
        <v>1374</v>
      </c>
      <c r="B6" s="258">
        <f>B7+B12+B23+B31+B38+B42+B45+B49+B52+B58+B61+B66+B69+B76+B79</f>
        <v>1765.61</v>
      </c>
    </row>
    <row r="7" ht="20.1" customHeight="true" spans="1:2">
      <c r="A7" s="259" t="s">
        <v>1375</v>
      </c>
      <c r="B7" s="260">
        <f>B8+B9+B10+B11</f>
        <v>1367.06</v>
      </c>
    </row>
    <row r="8" ht="20.1" customHeight="true" spans="1:2">
      <c r="A8" s="259" t="s">
        <v>1376</v>
      </c>
      <c r="B8" s="260">
        <v>782.74</v>
      </c>
    </row>
    <row r="9" ht="20.1" customHeight="true" spans="1:2">
      <c r="A9" s="259" t="s">
        <v>1377</v>
      </c>
      <c r="B9" s="260">
        <v>232.82</v>
      </c>
    </row>
    <row r="10" ht="20.1" customHeight="true" spans="1:2">
      <c r="A10" s="259" t="s">
        <v>1378</v>
      </c>
      <c r="B10" s="260">
        <v>115.71</v>
      </c>
    </row>
    <row r="11" ht="20.1" customHeight="true" spans="1:2">
      <c r="A11" s="259" t="s">
        <v>1379</v>
      </c>
      <c r="B11" s="260">
        <v>235.79</v>
      </c>
    </row>
    <row r="12" ht="20.1" customHeight="true" spans="1:2">
      <c r="A12" s="259" t="s">
        <v>1380</v>
      </c>
      <c r="B12" s="260">
        <f>SUM(B13:B22)</f>
        <v>340.03</v>
      </c>
    </row>
    <row r="13" ht="20.1" customHeight="true" spans="1:2">
      <c r="A13" s="259" t="s">
        <v>1381</v>
      </c>
      <c r="B13" s="260">
        <v>326.68</v>
      </c>
    </row>
    <row r="14" ht="20.1" customHeight="true" spans="1:2">
      <c r="A14" s="259" t="s">
        <v>1382</v>
      </c>
      <c r="B14" s="260">
        <v>0</v>
      </c>
    </row>
    <row r="15" ht="20.1" customHeight="true" spans="1:2">
      <c r="A15" s="259" t="s">
        <v>1383</v>
      </c>
      <c r="B15" s="260">
        <v>4.35</v>
      </c>
    </row>
    <row r="16" ht="20.1" customHeight="true" spans="1:2">
      <c r="A16" s="259" t="s">
        <v>1384</v>
      </c>
      <c r="B16" s="260"/>
    </row>
    <row r="17" ht="20.1" customHeight="true" spans="1:2">
      <c r="A17" s="259" t="s">
        <v>1385</v>
      </c>
      <c r="B17" s="260">
        <v>0</v>
      </c>
    </row>
    <row r="18" ht="20.1" customHeight="true" spans="1:2">
      <c r="A18" s="259" t="s">
        <v>1386</v>
      </c>
      <c r="B18" s="260">
        <v>0</v>
      </c>
    </row>
    <row r="19" ht="20.1" customHeight="true" spans="1:2">
      <c r="A19" s="259" t="s">
        <v>1387</v>
      </c>
      <c r="B19" s="260"/>
    </row>
    <row r="20" ht="20.1" customHeight="true" spans="1:2">
      <c r="A20" s="259" t="s">
        <v>1388</v>
      </c>
      <c r="B20" s="260">
        <v>9</v>
      </c>
    </row>
    <row r="21" ht="20.1" customHeight="true" spans="1:2">
      <c r="A21" s="259" t="s">
        <v>1389</v>
      </c>
      <c r="B21" s="260">
        <v>0</v>
      </c>
    </row>
    <row r="22" ht="20.1" customHeight="true" spans="1:2">
      <c r="A22" s="259" t="s">
        <v>1390</v>
      </c>
      <c r="B22" s="260">
        <v>0</v>
      </c>
    </row>
    <row r="23" ht="20.1" hidden="true" customHeight="true" spans="1:2">
      <c r="A23" s="259" t="s">
        <v>1391</v>
      </c>
      <c r="B23" s="260">
        <v>0</v>
      </c>
    </row>
    <row r="24" ht="20.1" hidden="true" customHeight="true" spans="1:2">
      <c r="A24" s="259" t="s">
        <v>1392</v>
      </c>
      <c r="B24" s="260"/>
    </row>
    <row r="25" ht="20.1" hidden="true" customHeight="true" spans="1:2">
      <c r="A25" s="259" t="s">
        <v>831</v>
      </c>
      <c r="B25" s="260"/>
    </row>
    <row r="26" ht="20.1" hidden="true" customHeight="true" spans="1:2">
      <c r="A26" s="259" t="s">
        <v>1393</v>
      </c>
      <c r="B26" s="260"/>
    </row>
    <row r="27" ht="20.1" hidden="true" customHeight="true" spans="1:2">
      <c r="A27" s="259" t="s">
        <v>1394</v>
      </c>
      <c r="B27" s="260"/>
    </row>
    <row r="28" ht="20.1" hidden="true" customHeight="true" spans="1:2">
      <c r="A28" s="259" t="s">
        <v>1395</v>
      </c>
      <c r="B28" s="260">
        <v>0</v>
      </c>
    </row>
    <row r="29" ht="20.1" hidden="true" customHeight="true" spans="1:2">
      <c r="A29" s="259" t="s">
        <v>1396</v>
      </c>
      <c r="B29" s="260"/>
    </row>
    <row r="30" ht="20.1" hidden="true" customHeight="true" spans="1:2">
      <c r="A30" s="259" t="s">
        <v>1397</v>
      </c>
      <c r="B30" s="260"/>
    </row>
    <row r="31" ht="20.1" hidden="true" customHeight="true" spans="1:2">
      <c r="A31" s="259" t="s">
        <v>1398</v>
      </c>
      <c r="B31" s="260"/>
    </row>
    <row r="32" ht="20.1" hidden="true" customHeight="true" spans="1:2">
      <c r="A32" s="259" t="s">
        <v>1392</v>
      </c>
      <c r="B32" s="260"/>
    </row>
    <row r="33" ht="20.1" hidden="true" customHeight="true" spans="1:2">
      <c r="A33" s="259" t="s">
        <v>831</v>
      </c>
      <c r="B33" s="260"/>
    </row>
    <row r="34" ht="20.1" hidden="true" customHeight="true" spans="1:2">
      <c r="A34" s="259" t="s">
        <v>1393</v>
      </c>
      <c r="B34" s="260"/>
    </row>
    <row r="35" ht="20.1" hidden="true" customHeight="true" spans="1:2">
      <c r="A35" s="259" t="s">
        <v>1395</v>
      </c>
      <c r="B35" s="260"/>
    </row>
    <row r="36" ht="20.1" hidden="true" customHeight="true" spans="1:2">
      <c r="A36" s="259" t="s">
        <v>1396</v>
      </c>
      <c r="B36" s="260"/>
    </row>
    <row r="37" ht="20.1" hidden="true" customHeight="true" spans="1:2">
      <c r="A37" s="259" t="s">
        <v>1397</v>
      </c>
      <c r="B37" s="260"/>
    </row>
    <row r="38" ht="20.1" hidden="true" customHeight="true" spans="1:2">
      <c r="A38" s="259" t="s">
        <v>1399</v>
      </c>
      <c r="B38" s="260"/>
    </row>
    <row r="39" ht="20.1" hidden="true" customHeight="true" spans="1:2">
      <c r="A39" s="259" t="s">
        <v>1400</v>
      </c>
      <c r="B39" s="260"/>
    </row>
    <row r="40" ht="20.1" hidden="true" customHeight="true" spans="1:2">
      <c r="A40" s="259" t="s">
        <v>1401</v>
      </c>
      <c r="B40" s="260"/>
    </row>
    <row r="41" ht="20.1" hidden="true" customHeight="true" spans="1:2">
      <c r="A41" s="259" t="s">
        <v>1402</v>
      </c>
      <c r="B41" s="260"/>
    </row>
    <row r="42" ht="20.1" hidden="true" customHeight="true" spans="1:2">
      <c r="A42" s="259" t="s">
        <v>1403</v>
      </c>
      <c r="B42" s="260"/>
    </row>
    <row r="43" ht="20.1" hidden="true" customHeight="true" spans="1:2">
      <c r="A43" s="259" t="s">
        <v>1404</v>
      </c>
      <c r="B43" s="260"/>
    </row>
    <row r="44" ht="20.1" hidden="true" customHeight="true" spans="1:2">
      <c r="A44" s="259" t="s">
        <v>1405</v>
      </c>
      <c r="B44" s="260"/>
    </row>
    <row r="45" ht="20.1" hidden="true" customHeight="true" spans="1:2">
      <c r="A45" s="259" t="s">
        <v>1406</v>
      </c>
      <c r="B45" s="260"/>
    </row>
    <row r="46" ht="20.1" hidden="true" customHeight="true" spans="1:2">
      <c r="A46" s="259" t="s">
        <v>1407</v>
      </c>
      <c r="B46" s="260"/>
    </row>
    <row r="47" ht="20.1" hidden="true" customHeight="true" spans="1:2">
      <c r="A47" s="259" t="s">
        <v>1408</v>
      </c>
      <c r="B47" s="260"/>
    </row>
    <row r="48" ht="20.1" hidden="true" customHeight="true" spans="1:2">
      <c r="A48" s="259" t="s">
        <v>1409</v>
      </c>
      <c r="B48" s="260"/>
    </row>
    <row r="49" ht="20.1" hidden="true" customHeight="true" spans="1:2">
      <c r="A49" s="259" t="s">
        <v>1410</v>
      </c>
      <c r="B49" s="260"/>
    </row>
    <row r="50" ht="20.1" hidden="true" customHeight="true" spans="1:2">
      <c r="A50" s="259" t="s">
        <v>1411</v>
      </c>
      <c r="B50" s="260"/>
    </row>
    <row r="51" ht="20.1" hidden="true" customHeight="true" spans="1:2">
      <c r="A51" s="259" t="s">
        <v>1412</v>
      </c>
      <c r="B51" s="260"/>
    </row>
    <row r="52" ht="20.1" customHeight="true" spans="1:2">
      <c r="A52" s="259" t="s">
        <v>1413</v>
      </c>
      <c r="B52" s="173">
        <f>B54+B57</f>
        <v>58.52</v>
      </c>
    </row>
    <row r="53" ht="20.1" customHeight="true" spans="1:2">
      <c r="A53" s="259" t="s">
        <v>1414</v>
      </c>
      <c r="B53" s="173"/>
    </row>
    <row r="54" ht="20.1" customHeight="true" spans="1:2">
      <c r="A54" s="259" t="s">
        <v>1415</v>
      </c>
      <c r="B54" s="260">
        <v>0</v>
      </c>
    </row>
    <row r="55" ht="20.1" customHeight="true" spans="1:2">
      <c r="A55" s="259" t="s">
        <v>1416</v>
      </c>
      <c r="B55" s="260"/>
    </row>
    <row r="56" ht="20.1" customHeight="true" spans="1:2">
      <c r="A56" s="259" t="s">
        <v>1417</v>
      </c>
      <c r="B56" s="260"/>
    </row>
    <row r="57" ht="20.1" customHeight="true" spans="1:2">
      <c r="A57" s="259" t="s">
        <v>1418</v>
      </c>
      <c r="B57" s="173">
        <v>58.52</v>
      </c>
    </row>
    <row r="58" ht="20.1" customHeight="true" spans="1:2">
      <c r="A58" s="259" t="s">
        <v>1419</v>
      </c>
      <c r="B58" s="260"/>
    </row>
    <row r="59" ht="20.1" customHeight="true" spans="1:2">
      <c r="A59" s="259" t="s">
        <v>1420</v>
      </c>
      <c r="B59" s="260"/>
    </row>
    <row r="60" ht="20.1" customHeight="true" spans="1:2">
      <c r="A60" s="259" t="s">
        <v>1421</v>
      </c>
      <c r="B60" s="260"/>
    </row>
    <row r="61" ht="20.1" customHeight="true" spans="1:2">
      <c r="A61" s="259" t="s">
        <v>1422</v>
      </c>
      <c r="B61" s="260"/>
    </row>
    <row r="62" ht="20.1" customHeight="true" spans="1:2">
      <c r="A62" s="259" t="s">
        <v>1423</v>
      </c>
      <c r="B62" s="260"/>
    </row>
    <row r="63" ht="20.1" customHeight="true" spans="1:2">
      <c r="A63" s="259" t="s">
        <v>1424</v>
      </c>
      <c r="B63" s="260"/>
    </row>
    <row r="64" ht="20.1" customHeight="true" spans="1:2">
      <c r="A64" s="259" t="s">
        <v>1425</v>
      </c>
      <c r="B64" s="260"/>
    </row>
    <row r="65" ht="20.1" customHeight="true" spans="1:2">
      <c r="A65" s="259" t="s">
        <v>1426</v>
      </c>
      <c r="B65" s="260"/>
    </row>
    <row r="66" ht="20.1" customHeight="true" spans="1:2">
      <c r="A66" s="259" t="s">
        <v>1427</v>
      </c>
      <c r="B66" s="260"/>
    </row>
    <row r="67" ht="20.1" customHeight="true" spans="1:2">
      <c r="A67" s="259" t="s">
        <v>1428</v>
      </c>
      <c r="B67" s="260"/>
    </row>
    <row r="68" ht="20.1" customHeight="true" spans="1:2">
      <c r="A68" s="259" t="s">
        <v>1429</v>
      </c>
      <c r="B68" s="260"/>
    </row>
    <row r="69" ht="20.1" customHeight="true" spans="1:2">
      <c r="A69" s="259" t="s">
        <v>1430</v>
      </c>
      <c r="B69" s="260"/>
    </row>
    <row r="70" ht="20.1" customHeight="true" spans="1:2">
      <c r="A70" s="259" t="s">
        <v>1431</v>
      </c>
      <c r="B70" s="260"/>
    </row>
    <row r="71" ht="20.1" customHeight="true" spans="1:2">
      <c r="A71" s="259" t="s">
        <v>1432</v>
      </c>
      <c r="B71" s="260"/>
    </row>
    <row r="72" ht="20.1" customHeight="true" spans="1:2">
      <c r="A72" s="259" t="s">
        <v>1433</v>
      </c>
      <c r="B72" s="260"/>
    </row>
    <row r="73" ht="20.1" customHeight="true" spans="1:2">
      <c r="A73" s="259" t="s">
        <v>1434</v>
      </c>
      <c r="B73" s="260"/>
    </row>
    <row r="74" ht="20.1" customHeight="true" spans="1:2">
      <c r="A74" s="259" t="s">
        <v>1435</v>
      </c>
      <c r="B74" s="260"/>
    </row>
    <row r="75" ht="20.1" customHeight="true" spans="1:2">
      <c r="A75" s="259" t="s">
        <v>1436</v>
      </c>
      <c r="B75" s="260"/>
    </row>
    <row r="76" ht="20.1" customHeight="true" spans="1:2">
      <c r="A76" s="259" t="s">
        <v>1437</v>
      </c>
      <c r="B76" s="260"/>
    </row>
    <row r="77" ht="20.1" customHeight="true" spans="1:2">
      <c r="A77" s="259" t="s">
        <v>1438</v>
      </c>
      <c r="B77" s="260"/>
    </row>
    <row r="78" ht="20.1" customHeight="true" spans="1:2">
      <c r="A78" s="259" t="s">
        <v>1439</v>
      </c>
      <c r="B78" s="260"/>
    </row>
    <row r="79" ht="20.1" customHeight="true" spans="1:2">
      <c r="A79" s="259" t="s">
        <v>1440</v>
      </c>
      <c r="B79" s="260"/>
    </row>
    <row r="80" ht="20.1" customHeight="true" spans="1:2">
      <c r="A80" s="259" t="s">
        <v>1441</v>
      </c>
      <c r="B80" s="260"/>
    </row>
    <row r="81" ht="20.1" customHeight="true" spans="1:2">
      <c r="A81" s="259" t="s">
        <v>1442</v>
      </c>
      <c r="B81" s="260"/>
    </row>
    <row r="82" ht="20.1" customHeight="true" spans="1:2">
      <c r="A82" s="259" t="s">
        <v>1443</v>
      </c>
      <c r="B82" s="260"/>
    </row>
    <row r="83" ht="20.1" customHeight="true" spans="1:2">
      <c r="A83" s="259" t="s">
        <v>611</v>
      </c>
      <c r="B83" s="260"/>
    </row>
    <row r="84" ht="45.75" customHeight="true" spans="1:2">
      <c r="A84" s="225" t="s">
        <v>1444</v>
      </c>
      <c r="B84" s="225"/>
    </row>
    <row r="85" ht="13.5"/>
    <row r="86" ht="13.5"/>
    <row r="87" ht="13.5"/>
    <row r="88" ht="13.5"/>
    <row r="89" ht="13.5"/>
  </sheetData>
  <mergeCells count="4">
    <mergeCell ref="A1:B1"/>
    <mergeCell ref="A2:B2"/>
    <mergeCell ref="A3:B3"/>
    <mergeCell ref="A84:B84"/>
  </mergeCells>
  <printOptions horizontalCentered="true"/>
  <pageMargins left="0" right="0" top="0.511811023622047" bottom="0.31496062992126" header="0.31496062992126" footer="0.31496062992126"/>
  <pageSetup paperSize="9" orientation="portrait" blackAndWhite="true" errors="blank"/>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106"/>
  <sheetViews>
    <sheetView showZeros="0" zoomScale="115" zoomScaleNormal="115" workbookViewId="0">
      <selection activeCell="C13" sqref="C13"/>
    </sheetView>
  </sheetViews>
  <sheetFormatPr defaultColWidth="9" defaultRowHeight="14.25" outlineLevelCol="5"/>
  <cols>
    <col min="1" max="1" width="39.75" style="226" customWidth="true"/>
    <col min="2" max="2" width="14.875" style="227" customWidth="true"/>
    <col min="3" max="3" width="37.375" style="228" customWidth="true"/>
    <col min="4" max="4" width="15.625" style="229" customWidth="true"/>
    <col min="5" max="6" width="10.625" style="228" customWidth="true"/>
    <col min="7" max="16384" width="9" style="228"/>
  </cols>
  <sheetData>
    <row r="1" ht="20.25" customHeight="true" spans="1:4">
      <c r="A1" s="27" t="s">
        <v>1445</v>
      </c>
      <c r="B1" s="230"/>
      <c r="C1" s="27"/>
      <c r="D1" s="179"/>
    </row>
    <row r="2" ht="24" spans="1:4">
      <c r="A2" s="141" t="s">
        <v>1446</v>
      </c>
      <c r="B2" s="231"/>
      <c r="C2" s="141"/>
      <c r="D2" s="180"/>
    </row>
    <row r="3" ht="20.25" customHeight="true" spans="1:4">
      <c r="A3" s="142"/>
      <c r="B3" s="232"/>
      <c r="C3" s="233"/>
      <c r="D3" s="234" t="s">
        <v>2</v>
      </c>
    </row>
    <row r="4" ht="24" customHeight="true" spans="1:4">
      <c r="A4" s="235" t="s">
        <v>622</v>
      </c>
      <c r="B4" s="236" t="s">
        <v>61</v>
      </c>
      <c r="C4" s="235" t="s">
        <v>148</v>
      </c>
      <c r="D4" s="236" t="s">
        <v>61</v>
      </c>
    </row>
    <row r="5" ht="20.1" customHeight="true" spans="1:4">
      <c r="A5" s="237" t="s">
        <v>623</v>
      </c>
      <c r="B5" s="238">
        <f>SUM(B6,B34)</f>
        <v>1967.38</v>
      </c>
      <c r="C5" s="239" t="s">
        <v>1447</v>
      </c>
      <c r="D5" s="238"/>
    </row>
    <row r="6" ht="20.1" customHeight="true" spans="1:4">
      <c r="A6" s="210" t="s">
        <v>625</v>
      </c>
      <c r="B6" s="238">
        <v>1967.38</v>
      </c>
      <c r="C6" s="210" t="s">
        <v>626</v>
      </c>
      <c r="D6" s="238"/>
    </row>
    <row r="7" ht="20.1" customHeight="true" spans="1:4">
      <c r="A7" s="210" t="s">
        <v>1448</v>
      </c>
      <c r="B7" s="238">
        <v>1437</v>
      </c>
      <c r="C7" s="212" t="s">
        <v>1449</v>
      </c>
      <c r="D7" s="238"/>
    </row>
    <row r="8" ht="20.1" customHeight="true" spans="1:4">
      <c r="A8" s="210" t="s">
        <v>1450</v>
      </c>
      <c r="B8" s="240">
        <v>0</v>
      </c>
      <c r="C8" s="214" t="s">
        <v>1451</v>
      </c>
      <c r="D8" s="240"/>
    </row>
    <row r="9" ht="20.1" customHeight="true" spans="1:4">
      <c r="A9" s="210" t="s">
        <v>1452</v>
      </c>
      <c r="B9" s="240">
        <v>0</v>
      </c>
      <c r="C9" s="214" t="s">
        <v>1453</v>
      </c>
      <c r="D9" s="240"/>
    </row>
    <row r="10" ht="20.1" customHeight="true" spans="1:4">
      <c r="A10" s="210" t="s">
        <v>1454</v>
      </c>
      <c r="B10" s="240"/>
      <c r="C10" s="214" t="s">
        <v>1455</v>
      </c>
      <c r="D10" s="240"/>
    </row>
    <row r="11" ht="20.1" customHeight="true" spans="1:4">
      <c r="A11" s="210" t="s">
        <v>1456</v>
      </c>
      <c r="B11" s="240">
        <v>0</v>
      </c>
      <c r="D11" s="240"/>
    </row>
    <row r="12" ht="20.1" customHeight="true" spans="1:4">
      <c r="A12" s="210" t="s">
        <v>1457</v>
      </c>
      <c r="B12" s="240">
        <v>0</v>
      </c>
      <c r="C12" s="214"/>
      <c r="D12" s="240"/>
    </row>
    <row r="13" ht="20.1" customHeight="true" spans="1:4">
      <c r="A13" s="210" t="s">
        <v>1458</v>
      </c>
      <c r="B13" s="240"/>
      <c r="C13" s="214"/>
      <c r="D13" s="240"/>
    </row>
    <row r="14" ht="20.1" customHeight="true" spans="1:4">
      <c r="A14" s="215" t="s">
        <v>1459</v>
      </c>
      <c r="B14" s="240"/>
      <c r="C14" s="214"/>
      <c r="D14" s="240"/>
    </row>
    <row r="15" ht="20.1" customHeight="true" spans="1:4">
      <c r="A15" s="215" t="s">
        <v>1460</v>
      </c>
      <c r="B15" s="240"/>
      <c r="C15" s="214"/>
      <c r="D15" s="240"/>
    </row>
    <row r="16" ht="20.1" customHeight="true" spans="1:4">
      <c r="A16" s="210" t="s">
        <v>1461</v>
      </c>
      <c r="B16" s="240">
        <v>0</v>
      </c>
      <c r="C16" s="214"/>
      <c r="D16" s="240"/>
    </row>
    <row r="17" ht="20.1" customHeight="true" spans="1:4">
      <c r="A17" s="210" t="s">
        <v>1462</v>
      </c>
      <c r="B17" s="240">
        <v>0</v>
      </c>
      <c r="C17" s="214"/>
      <c r="D17" s="240"/>
    </row>
    <row r="18" ht="20.1" customHeight="true" spans="1:4">
      <c r="A18" s="210" t="s">
        <v>1463</v>
      </c>
      <c r="B18" s="240">
        <v>0</v>
      </c>
      <c r="C18" s="214"/>
      <c r="D18" s="240"/>
    </row>
    <row r="19" ht="20.1" customHeight="true" spans="1:4">
      <c r="A19" s="210" t="s">
        <v>1464</v>
      </c>
      <c r="B19" s="240"/>
      <c r="C19" s="214"/>
      <c r="D19" s="240"/>
    </row>
    <row r="20" ht="20.1" customHeight="true" spans="1:4">
      <c r="A20" s="210" t="s">
        <v>1465</v>
      </c>
      <c r="B20" s="240"/>
      <c r="C20" s="214"/>
      <c r="D20" s="240"/>
    </row>
    <row r="21" ht="20.1" customHeight="true" spans="1:4">
      <c r="A21" s="210" t="s">
        <v>1466</v>
      </c>
      <c r="B21" s="240"/>
      <c r="C21" s="214"/>
      <c r="D21" s="240"/>
    </row>
    <row r="22" ht="20.1" customHeight="true" spans="1:4">
      <c r="A22" s="210" t="s">
        <v>1467</v>
      </c>
      <c r="B22" s="240"/>
      <c r="C22" s="214"/>
      <c r="D22" s="240"/>
    </row>
    <row r="23" ht="20.1" customHeight="true" spans="1:4">
      <c r="A23" s="210" t="s">
        <v>1468</v>
      </c>
      <c r="B23" s="240">
        <v>530.38</v>
      </c>
      <c r="C23" s="214"/>
      <c r="D23" s="240"/>
    </row>
    <row r="24" ht="20.1" customHeight="true" spans="1:4">
      <c r="A24" s="210" t="s">
        <v>1469</v>
      </c>
      <c r="B24" s="240"/>
      <c r="C24" s="214"/>
      <c r="D24" s="240"/>
    </row>
    <row r="25" ht="20.1" customHeight="true" spans="1:4">
      <c r="A25" s="210" t="s">
        <v>1470</v>
      </c>
      <c r="B25" s="240"/>
      <c r="C25" s="214"/>
      <c r="D25" s="240"/>
    </row>
    <row r="26" ht="20.1" customHeight="true" spans="1:6">
      <c r="A26" s="210" t="s">
        <v>1471</v>
      </c>
      <c r="B26" s="240"/>
      <c r="C26" s="214"/>
      <c r="D26" s="240"/>
      <c r="F26" s="248"/>
    </row>
    <row r="27" ht="20.1" customHeight="true" spans="1:4">
      <c r="A27" s="210" t="s">
        <v>1472</v>
      </c>
      <c r="B27" s="240"/>
      <c r="C27" s="214"/>
      <c r="D27" s="240"/>
    </row>
    <row r="28" ht="20.1" customHeight="true" spans="1:4">
      <c r="A28" s="210" t="s">
        <v>1473</v>
      </c>
      <c r="B28" s="240"/>
      <c r="C28" s="210"/>
      <c r="D28" s="240"/>
    </row>
    <row r="29" ht="20.1" customHeight="true" spans="1:4">
      <c r="A29" s="210" t="s">
        <v>1474</v>
      </c>
      <c r="B29" s="240"/>
      <c r="C29" s="210"/>
      <c r="D29" s="240"/>
    </row>
    <row r="30" ht="20.1" customHeight="true" spans="1:5">
      <c r="A30" s="210" t="s">
        <v>1475</v>
      </c>
      <c r="B30" s="240"/>
      <c r="C30" s="210"/>
      <c r="D30" s="240"/>
      <c r="E30" s="248"/>
    </row>
    <row r="31" ht="20.1" customHeight="true" spans="1:5">
      <c r="A31" s="210" t="s">
        <v>1476</v>
      </c>
      <c r="B31" s="240"/>
      <c r="C31" s="210"/>
      <c r="D31" s="240"/>
      <c r="E31" s="248"/>
    </row>
    <row r="32" ht="20.1" customHeight="true" spans="1:4">
      <c r="A32" s="210" t="s">
        <v>1477</v>
      </c>
      <c r="B32" s="240"/>
      <c r="C32" s="210"/>
      <c r="D32" s="241"/>
    </row>
    <row r="33" ht="20.1" customHeight="true" spans="1:4">
      <c r="A33" s="210" t="s">
        <v>1478</v>
      </c>
      <c r="B33" s="240"/>
      <c r="C33" s="210"/>
      <c r="D33" s="241"/>
    </row>
    <row r="34" ht="20.1" customHeight="true" spans="1:4">
      <c r="A34" s="215" t="s">
        <v>658</v>
      </c>
      <c r="B34" s="240"/>
      <c r="C34" s="215" t="s">
        <v>659</v>
      </c>
      <c r="D34" s="241">
        <f>SUM(D35:D36)</f>
        <v>0</v>
      </c>
    </row>
    <row r="35" ht="20.1" customHeight="true" spans="1:4">
      <c r="A35" s="210" t="s">
        <v>1479</v>
      </c>
      <c r="B35" s="240"/>
      <c r="C35" s="242" t="s">
        <v>101</v>
      </c>
      <c r="D35" s="241">
        <v>0</v>
      </c>
    </row>
    <row r="36" ht="20.1" customHeight="true" spans="1:4">
      <c r="A36" s="210" t="s">
        <v>1480</v>
      </c>
      <c r="B36" s="240"/>
      <c r="C36" s="242"/>
      <c r="D36" s="240">
        <v>0</v>
      </c>
    </row>
    <row r="37" ht="20.1" customHeight="true" spans="1:4">
      <c r="A37" s="210" t="s">
        <v>1481</v>
      </c>
      <c r="B37" s="240"/>
      <c r="C37" s="242"/>
      <c r="D37" s="240"/>
    </row>
    <row r="38" ht="20.1" customHeight="true" spans="1:4">
      <c r="A38" s="215" t="s">
        <v>1482</v>
      </c>
      <c r="B38" s="240"/>
      <c r="C38" s="242"/>
      <c r="D38" s="240"/>
    </row>
    <row r="39" ht="20.1" customHeight="true" spans="1:4">
      <c r="A39" s="210" t="s">
        <v>1483</v>
      </c>
      <c r="B39" s="240"/>
      <c r="C39" s="242"/>
      <c r="D39" s="240"/>
    </row>
    <row r="40" ht="20.1" customHeight="true" spans="1:4">
      <c r="A40" s="210" t="s">
        <v>1484</v>
      </c>
      <c r="B40" s="240"/>
      <c r="C40" s="242"/>
      <c r="D40" s="240"/>
    </row>
    <row r="41" ht="20.1" customHeight="true" spans="1:4">
      <c r="A41" s="210" t="s">
        <v>1485</v>
      </c>
      <c r="B41" s="240"/>
      <c r="C41" s="242"/>
      <c r="D41" s="240"/>
    </row>
    <row r="42" ht="20.1" customHeight="true" spans="1:4">
      <c r="A42" s="210" t="s">
        <v>1486</v>
      </c>
      <c r="B42" s="240"/>
      <c r="C42" s="242"/>
      <c r="D42" s="240"/>
    </row>
    <row r="43" ht="20.1" customHeight="true" spans="1:4">
      <c r="A43" s="210" t="s">
        <v>1487</v>
      </c>
      <c r="B43" s="240"/>
      <c r="C43" s="242"/>
      <c r="D43" s="240"/>
    </row>
    <row r="44" ht="20.1" customHeight="true" spans="1:4">
      <c r="A44" s="210" t="s">
        <v>1488</v>
      </c>
      <c r="B44" s="240"/>
      <c r="C44" s="242"/>
      <c r="D44" s="240"/>
    </row>
    <row r="45" ht="20.1" customHeight="true" spans="1:4">
      <c r="A45" s="210" t="s">
        <v>1489</v>
      </c>
      <c r="B45" s="240"/>
      <c r="C45" s="242"/>
      <c r="D45" s="240"/>
    </row>
    <row r="46" ht="45.75" customHeight="true" spans="1:5">
      <c r="A46" s="243" t="s">
        <v>1490</v>
      </c>
      <c r="B46" s="244"/>
      <c r="C46" s="243"/>
      <c r="D46" s="245"/>
      <c r="E46" s="249"/>
    </row>
    <row r="47" ht="19.5" customHeight="true" spans="3:4">
      <c r="C47" s="246"/>
      <c r="D47" s="247"/>
    </row>
    <row r="48" ht="20.1" customHeight="true"/>
    <row r="49" ht="20.1" customHeight="true"/>
    <row r="50" ht="20.1" customHeight="true" spans="1:2">
      <c r="A50" s="228"/>
      <c r="B50" s="229"/>
    </row>
    <row r="51" ht="20.1" customHeight="true" spans="1:2">
      <c r="A51" s="228"/>
      <c r="B51" s="229"/>
    </row>
    <row r="52" ht="20.1" customHeight="true" spans="1:2">
      <c r="A52" s="228"/>
      <c r="B52" s="229"/>
    </row>
    <row r="53" ht="20.1" customHeight="true" spans="1:2">
      <c r="A53" s="228"/>
      <c r="B53" s="229"/>
    </row>
    <row r="54" ht="20.1" customHeight="true" spans="1:2">
      <c r="A54" s="228"/>
      <c r="B54" s="229"/>
    </row>
    <row r="55" ht="20.1" customHeight="true" spans="1:2">
      <c r="A55" s="228"/>
      <c r="B55" s="229"/>
    </row>
    <row r="56" ht="20.1" customHeight="true" spans="1:2">
      <c r="A56" s="228"/>
      <c r="B56" s="229"/>
    </row>
    <row r="57" ht="20.1" customHeight="true" spans="1:2">
      <c r="A57" s="228"/>
      <c r="B57" s="229"/>
    </row>
    <row r="58" ht="20.1" customHeight="true" spans="1:2">
      <c r="A58" s="228"/>
      <c r="B58" s="229"/>
    </row>
    <row r="59" ht="20.1" customHeight="true" spans="1:2">
      <c r="A59" s="228"/>
      <c r="B59" s="229"/>
    </row>
    <row r="60" ht="20.1" customHeight="true" spans="1:2">
      <c r="A60" s="228"/>
      <c r="B60" s="229"/>
    </row>
    <row r="61" ht="20.1" customHeight="true" spans="1:2">
      <c r="A61" s="228"/>
      <c r="B61" s="229"/>
    </row>
    <row r="62" ht="20.1" customHeight="true" spans="1:2">
      <c r="A62" s="228"/>
      <c r="B62" s="229"/>
    </row>
    <row r="63" ht="20.1" customHeight="true" spans="1:2">
      <c r="A63" s="228"/>
      <c r="B63" s="229"/>
    </row>
    <row r="64" ht="20.1" customHeight="true" spans="1:2">
      <c r="A64" s="228"/>
      <c r="B64" s="229"/>
    </row>
    <row r="65" ht="20.1" customHeight="true" spans="1:2">
      <c r="A65" s="228"/>
      <c r="B65" s="229"/>
    </row>
    <row r="66" ht="20.1" customHeight="true" spans="1:2">
      <c r="A66" s="228"/>
      <c r="B66" s="229"/>
    </row>
    <row r="67" ht="20.1" customHeight="true" spans="1:2">
      <c r="A67" s="228"/>
      <c r="B67" s="229"/>
    </row>
    <row r="68" ht="20.1" customHeight="true" spans="1:2">
      <c r="A68" s="228"/>
      <c r="B68" s="229"/>
    </row>
    <row r="69" ht="20.1" customHeight="true" spans="1:2">
      <c r="A69" s="228"/>
      <c r="B69" s="229"/>
    </row>
    <row r="70" ht="20.1" customHeight="true" spans="1:2">
      <c r="A70" s="228"/>
      <c r="B70" s="229"/>
    </row>
    <row r="71" ht="20.1" customHeight="true" spans="1:2">
      <c r="A71" s="228"/>
      <c r="B71" s="229"/>
    </row>
    <row r="72" ht="20.1" customHeight="true" spans="1:2">
      <c r="A72" s="228"/>
      <c r="B72" s="229"/>
    </row>
    <row r="73" ht="20.1" customHeight="true" spans="1:2">
      <c r="A73" s="228"/>
      <c r="B73" s="229"/>
    </row>
    <row r="74" ht="20.1" customHeight="true" spans="1:2">
      <c r="A74" s="228"/>
      <c r="B74" s="229"/>
    </row>
    <row r="75" ht="20.1" customHeight="true" spans="1:2">
      <c r="A75" s="228"/>
      <c r="B75" s="229"/>
    </row>
    <row r="76" ht="20.1" customHeight="true" spans="1:2">
      <c r="A76" s="228"/>
      <c r="B76" s="229"/>
    </row>
    <row r="77" ht="20.1" customHeight="true" spans="1:2">
      <c r="A77" s="228"/>
      <c r="B77" s="229"/>
    </row>
    <row r="78" ht="20.1" customHeight="true" spans="1:2">
      <c r="A78" s="228"/>
      <c r="B78" s="229"/>
    </row>
    <row r="79" ht="20.1" customHeight="true" spans="1:2">
      <c r="A79" s="228"/>
      <c r="B79" s="229"/>
    </row>
    <row r="80" ht="20.1" customHeight="true" spans="1:2">
      <c r="A80" s="228"/>
      <c r="B80" s="229"/>
    </row>
    <row r="81" ht="20.1" customHeight="true" spans="1:2">
      <c r="A81" s="228"/>
      <c r="B81" s="229"/>
    </row>
    <row r="82" ht="20.1" customHeight="true" spans="1:2">
      <c r="A82" s="228"/>
      <c r="B82" s="229"/>
    </row>
    <row r="83" ht="20.1" customHeight="true" spans="1:2">
      <c r="A83" s="228"/>
      <c r="B83" s="229"/>
    </row>
    <row r="84" ht="20.1" customHeight="true" spans="1:2">
      <c r="A84" s="228"/>
      <c r="B84" s="229"/>
    </row>
    <row r="85" ht="20.1" customHeight="true" spans="1:2">
      <c r="A85" s="228"/>
      <c r="B85" s="229"/>
    </row>
    <row r="86" ht="20.1" customHeight="true" spans="1:2">
      <c r="A86" s="228"/>
      <c r="B86" s="229"/>
    </row>
    <row r="87" ht="20.1" customHeight="true" spans="1:2">
      <c r="A87" s="228"/>
      <c r="B87" s="229"/>
    </row>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sheetData>
  <mergeCells count="4">
    <mergeCell ref="A1:D1"/>
    <mergeCell ref="A2:D2"/>
    <mergeCell ref="A3:B3"/>
    <mergeCell ref="A46:D46"/>
  </mergeCells>
  <printOptions horizontalCentered="true"/>
  <pageMargins left="0.236220472440945" right="0.236220472440945" top="0.31496062992126" bottom="0.275590551181102" header="0.31496062992126" footer="0.196850393700787"/>
  <pageSetup paperSize="9" scale="83" orientation="portrait" blackAndWhite="true" errors="blank"/>
  <headerFooter alignWithMargins="0">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33"/>
  <sheetViews>
    <sheetView zoomScale="130" zoomScaleNormal="130" workbookViewId="0">
      <selection activeCell="A11" sqref="A11"/>
    </sheetView>
  </sheetViews>
  <sheetFormatPr defaultColWidth="9" defaultRowHeight="13.5" outlineLevelCol="1"/>
  <cols>
    <col min="1" max="1" width="50.625" style="219" customWidth="true"/>
    <col min="2" max="2" width="38.25" style="219" customWidth="true"/>
    <col min="3" max="16384" width="9" style="219"/>
  </cols>
  <sheetData>
    <row r="1" ht="18" spans="1:2">
      <c r="A1" s="27" t="s">
        <v>1491</v>
      </c>
      <c r="B1" s="27"/>
    </row>
    <row r="2" ht="25.5" customHeight="true" spans="1:2">
      <c r="A2" s="141" t="s">
        <v>1492</v>
      </c>
      <c r="B2" s="141"/>
    </row>
    <row r="3" ht="6.75" customHeight="true" spans="1:2">
      <c r="A3" s="203"/>
      <c r="B3" s="203"/>
    </row>
    <row r="4" ht="20.1" customHeight="true" spans="1:2">
      <c r="A4" s="204"/>
      <c r="B4" s="205" t="s">
        <v>2</v>
      </c>
    </row>
    <row r="5" ht="37.5" customHeight="true" spans="1:2">
      <c r="A5" s="206" t="s">
        <v>67</v>
      </c>
      <c r="B5" s="207" t="s">
        <v>61</v>
      </c>
    </row>
    <row r="6" ht="25.5" customHeight="true" spans="1:2">
      <c r="A6" s="206"/>
      <c r="B6" s="207"/>
    </row>
    <row r="7" s="218" customFormat="true" ht="20.1" customHeight="true" spans="1:2">
      <c r="A7" s="220" t="s">
        <v>685</v>
      </c>
      <c r="B7" s="221"/>
    </row>
    <row r="8" s="218" customFormat="true" ht="15.75" customHeight="true" spans="1:2">
      <c r="A8" s="222" t="s">
        <v>1493</v>
      </c>
      <c r="B8" s="223"/>
    </row>
    <row r="9" s="218" customFormat="true" ht="15.75" customHeight="true" spans="1:2">
      <c r="A9" s="222" t="s">
        <v>1494</v>
      </c>
      <c r="B9" s="223"/>
    </row>
    <row r="10" s="218" customFormat="true" ht="15.75" customHeight="true" spans="1:2">
      <c r="A10" s="222" t="s">
        <v>1495</v>
      </c>
      <c r="B10" s="223"/>
    </row>
    <row r="11" ht="15.75" customHeight="true" spans="1:2">
      <c r="A11" s="222" t="s">
        <v>1496</v>
      </c>
      <c r="B11" s="223"/>
    </row>
    <row r="12" ht="15.75" customHeight="true" spans="1:2">
      <c r="A12" s="222" t="s">
        <v>1497</v>
      </c>
      <c r="B12" s="223"/>
    </row>
    <row r="13" ht="15.75" customHeight="true" spans="1:2">
      <c r="A13" s="222" t="s">
        <v>1498</v>
      </c>
      <c r="B13" s="223"/>
    </row>
    <row r="14" ht="15.75" customHeight="true" spans="1:2">
      <c r="A14" s="222" t="s">
        <v>1499</v>
      </c>
      <c r="B14" s="223"/>
    </row>
    <row r="15" ht="15.75" customHeight="true" spans="1:2">
      <c r="A15" s="222" t="s">
        <v>1500</v>
      </c>
      <c r="B15" s="223"/>
    </row>
    <row r="16" ht="15.75" customHeight="true" spans="1:2">
      <c r="A16" s="222" t="s">
        <v>1501</v>
      </c>
      <c r="B16" s="223"/>
    </row>
    <row r="17" ht="15.75" customHeight="true" spans="1:2">
      <c r="A17" s="222" t="s">
        <v>1502</v>
      </c>
      <c r="B17" s="223"/>
    </row>
    <row r="18" ht="15.75" customHeight="true" spans="1:2">
      <c r="A18" s="222" t="s">
        <v>1503</v>
      </c>
      <c r="B18" s="223"/>
    </row>
    <row r="19" ht="15.75" customHeight="true" spans="1:2">
      <c r="A19" s="222" t="s">
        <v>1504</v>
      </c>
      <c r="B19" s="223"/>
    </row>
    <row r="20" ht="15.75" customHeight="true" spans="1:2">
      <c r="A20" s="222" t="s">
        <v>1505</v>
      </c>
      <c r="B20" s="223"/>
    </row>
    <row r="21" ht="15.75" customHeight="true" spans="1:2">
      <c r="A21" s="222" t="s">
        <v>1506</v>
      </c>
      <c r="B21" s="223"/>
    </row>
    <row r="22" ht="15.75" customHeight="true" spans="1:2">
      <c r="A22" s="222" t="s">
        <v>1507</v>
      </c>
      <c r="B22" s="223"/>
    </row>
    <row r="23" ht="15.75" customHeight="true" spans="1:2">
      <c r="A23" s="222" t="s">
        <v>1508</v>
      </c>
      <c r="B23" s="223"/>
    </row>
    <row r="24" ht="15.75" customHeight="true" spans="1:2">
      <c r="A24" s="222" t="s">
        <v>1509</v>
      </c>
      <c r="B24" s="223"/>
    </row>
    <row r="25" ht="15.75" customHeight="true" spans="1:2">
      <c r="A25" s="222" t="s">
        <v>1510</v>
      </c>
      <c r="B25" s="223"/>
    </row>
    <row r="26" ht="15.75" customHeight="true" spans="1:2">
      <c r="A26" s="222" t="s">
        <v>1511</v>
      </c>
      <c r="B26" s="223"/>
    </row>
    <row r="27" ht="15.75" customHeight="true" spans="1:2">
      <c r="A27" s="222" t="s">
        <v>1512</v>
      </c>
      <c r="B27" s="223"/>
    </row>
    <row r="28" ht="15.75" customHeight="true" spans="1:2">
      <c r="A28" s="222" t="s">
        <v>1513</v>
      </c>
      <c r="B28" s="223"/>
    </row>
    <row r="29" ht="15.75" customHeight="true" spans="1:2">
      <c r="A29" s="222" t="s">
        <v>1514</v>
      </c>
      <c r="B29" s="223"/>
    </row>
    <row r="30" ht="15.75" customHeight="true" spans="1:2">
      <c r="A30" s="222" t="s">
        <v>1515</v>
      </c>
      <c r="B30" s="223"/>
    </row>
    <row r="31" ht="15.75" customHeight="true" spans="1:2">
      <c r="A31" s="224" t="s">
        <v>1516</v>
      </c>
      <c r="B31" s="223"/>
    </row>
    <row r="32" ht="36.75" customHeight="true" spans="1:2">
      <c r="A32" s="225" t="s">
        <v>1517</v>
      </c>
      <c r="B32" s="225"/>
    </row>
    <row r="33" spans="1:1">
      <c r="A33" s="219" t="s">
        <v>686</v>
      </c>
    </row>
  </sheetData>
  <mergeCells count="5">
    <mergeCell ref="A2:B2"/>
    <mergeCell ref="A3:B3"/>
    <mergeCell ref="A32:B32"/>
    <mergeCell ref="A5:A6"/>
    <mergeCell ref="B5:B6"/>
  </mergeCells>
  <printOptions horizontalCentered="true"/>
  <pageMargins left="0.236220472440945" right="0.236220472440945" top="0.47" bottom="0" header="0.118110236220472" footer="0.0393700787401575"/>
  <pageSetup paperSize="9" fitToWidth="0" fitToHeight="0" orientation="portrait" blackAndWhite="true" errors="blank"/>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pageSetUpPr fitToPage="true"/>
  </sheetPr>
  <dimension ref="A1:B86"/>
  <sheetViews>
    <sheetView showZeros="0" zoomScale="115" zoomScaleNormal="115" workbookViewId="0">
      <selection activeCell="A10" sqref="A10"/>
    </sheetView>
  </sheetViews>
  <sheetFormatPr defaultColWidth="10" defaultRowHeight="13.5" outlineLevelCol="1"/>
  <cols>
    <col min="1" max="1" width="58.375" style="202" customWidth="true"/>
    <col min="2" max="2" width="27.875" style="202" customWidth="true"/>
    <col min="3" max="3" width="15.25" style="202" customWidth="true"/>
    <col min="4" max="16384" width="10" style="202"/>
  </cols>
  <sheetData>
    <row r="1" ht="18" spans="1:2">
      <c r="A1" s="27" t="s">
        <v>1518</v>
      </c>
      <c r="B1" s="27"/>
    </row>
    <row r="2" ht="24" spans="1:2">
      <c r="A2" s="141" t="s">
        <v>1492</v>
      </c>
      <c r="B2" s="141"/>
    </row>
    <row r="3" spans="1:2">
      <c r="A3" s="203" t="s">
        <v>688</v>
      </c>
      <c r="B3" s="203"/>
    </row>
    <row r="4" ht="20.25" customHeight="true" spans="1:2">
      <c r="A4" s="204"/>
      <c r="B4" s="205" t="s">
        <v>2</v>
      </c>
    </row>
    <row r="5" ht="24" customHeight="true" spans="1:2">
      <c r="A5" s="206" t="s">
        <v>67</v>
      </c>
      <c r="B5" s="207" t="s">
        <v>1361</v>
      </c>
    </row>
    <row r="6" ht="24" customHeight="true" spans="1:2">
      <c r="A6" s="208" t="s">
        <v>685</v>
      </c>
      <c r="B6" s="209"/>
    </row>
    <row r="7" s="201" customFormat="true" ht="20.1" customHeight="true" spans="1:2">
      <c r="A7" s="210" t="s">
        <v>626</v>
      </c>
      <c r="B7" s="211"/>
    </row>
    <row r="8" s="201" customFormat="true" ht="20.1" customHeight="true" spans="1:2">
      <c r="A8" s="212" t="s">
        <v>1449</v>
      </c>
      <c r="B8" s="213"/>
    </row>
    <row r="9" s="201" customFormat="true" ht="20.1" customHeight="true" spans="1:2">
      <c r="A9" s="214" t="s">
        <v>1451</v>
      </c>
      <c r="B9" s="213"/>
    </row>
    <row r="10" s="201" customFormat="true" ht="20.1" customHeight="true" spans="1:2">
      <c r="A10" s="214" t="s">
        <v>1453</v>
      </c>
      <c r="B10" s="213"/>
    </row>
    <row r="11" s="201" customFormat="true" ht="20.1" customHeight="true" spans="1:2">
      <c r="A11" s="214" t="s">
        <v>1455</v>
      </c>
      <c r="B11" s="213"/>
    </row>
    <row r="12" s="201" customFormat="true" ht="20.1" customHeight="true" spans="1:2">
      <c r="A12" s="215" t="s">
        <v>659</v>
      </c>
      <c r="B12" s="216"/>
    </row>
    <row r="13" ht="20.1" customHeight="true" spans="1:2">
      <c r="A13" s="217" t="s">
        <v>1519</v>
      </c>
      <c r="B13" s="217"/>
    </row>
    <row r="14" ht="20.1" customHeight="true" spans="1:1">
      <c r="A14" s="202" t="s">
        <v>686</v>
      </c>
    </row>
    <row r="15" ht="20.1" customHeight="true"/>
    <row r="16" ht="20.1" customHeight="true"/>
    <row r="17" ht="20.1" customHeight="true"/>
    <row r="18" ht="20.1" customHeight="true"/>
    <row r="19" ht="20.1" customHeight="true"/>
    <row r="20" ht="20.1" customHeight="true"/>
    <row r="21" ht="20.1" customHeight="true"/>
    <row r="22" ht="20.1" customHeight="true"/>
    <row r="23" ht="20.1" customHeight="true"/>
    <row r="24" ht="20.1" customHeight="true"/>
    <row r="25" ht="20.1" customHeight="true"/>
    <row r="26" ht="20.1" customHeight="true"/>
    <row r="27" ht="20.1" customHeight="true"/>
    <row r="28" ht="20.1" customHeight="true"/>
    <row r="29" ht="20.1" customHeight="true"/>
    <row r="30" ht="20.1" customHeight="true"/>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ht="20.1" customHeight="true"/>
    <row r="53" ht="20.1" customHeight="true"/>
    <row r="54" ht="20.1" customHeight="true"/>
    <row r="55" ht="20.1" customHeight="true"/>
    <row r="56" ht="20.1" customHeight="true"/>
    <row r="57" ht="20.1" customHeight="true"/>
    <row r="58" ht="20.1" customHeight="true"/>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51.75" customHeight="true"/>
    <row r="75" ht="21.6" customHeight="true"/>
    <row r="76" ht="21.6" customHeight="true"/>
    <row r="77" ht="21.6" customHeight="true"/>
    <row r="78" ht="21.6" customHeight="true"/>
    <row r="80" ht="20.1" customHeight="true"/>
    <row r="81" ht="20.1" customHeight="true"/>
    <row r="82" ht="51.75" customHeight="true"/>
    <row r="83" ht="21.6" customHeight="true"/>
    <row r="84" ht="21.6" customHeight="true"/>
    <row r="85" ht="21.6" customHeight="true"/>
    <row r="86" ht="21.6" customHeight="true"/>
  </sheetData>
  <mergeCells count="4">
    <mergeCell ref="A1:B1"/>
    <mergeCell ref="A2:B2"/>
    <mergeCell ref="A3:B3"/>
    <mergeCell ref="A13:B13"/>
  </mergeCells>
  <printOptions horizontalCentered="true"/>
  <pageMargins left="0.236220472440945" right="0.236220472440945" top="0.511811023622047" bottom="0.47244094488189" header="0.31496062992126" footer="0.196850393700787"/>
  <pageSetup paperSize="9" orientation="portrait" blackAndWhite="true" errors="blank"/>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D28"/>
  <sheetViews>
    <sheetView showZeros="0" zoomScale="115" zoomScaleNormal="115" workbookViewId="0">
      <selection activeCell="D12" sqref="D12"/>
    </sheetView>
  </sheetViews>
  <sheetFormatPr defaultColWidth="9" defaultRowHeight="20.1" customHeight="true" outlineLevelCol="3"/>
  <cols>
    <col min="1" max="1" width="37.875" style="136" customWidth="true"/>
    <col min="2" max="2" width="14.625" style="177" customWidth="true"/>
    <col min="3" max="3" width="32.5" style="138" customWidth="true"/>
    <col min="4" max="4" width="13.5" style="178" customWidth="true"/>
    <col min="5" max="16384" width="9" style="140"/>
  </cols>
  <sheetData>
    <row r="1" customHeight="true" spans="1:4">
      <c r="A1" s="27" t="s">
        <v>1520</v>
      </c>
      <c r="B1" s="179"/>
      <c r="C1" s="27"/>
      <c r="D1" s="179"/>
    </row>
    <row r="2" ht="21" customHeight="true" spans="1:4">
      <c r="A2" s="141" t="s">
        <v>1521</v>
      </c>
      <c r="B2" s="180"/>
      <c r="C2" s="141"/>
      <c r="D2" s="180"/>
    </row>
    <row r="3" ht="12" customHeight="true" spans="1:4">
      <c r="A3" s="142"/>
      <c r="B3" s="181"/>
      <c r="C3" s="142"/>
      <c r="D3" s="182" t="s">
        <v>2</v>
      </c>
    </row>
    <row r="4" ht="24" customHeight="true" spans="1:4">
      <c r="A4" s="145" t="s">
        <v>622</v>
      </c>
      <c r="B4" s="183" t="s">
        <v>61</v>
      </c>
      <c r="C4" s="145" t="s">
        <v>148</v>
      </c>
      <c r="D4" s="183" t="s">
        <v>61</v>
      </c>
    </row>
    <row r="5" ht="24" customHeight="true" spans="1:4">
      <c r="A5" s="184" t="s">
        <v>69</v>
      </c>
      <c r="B5" s="185">
        <f>SUM(B6,B19)</f>
        <v>0.5</v>
      </c>
      <c r="C5" s="184" t="s">
        <v>69</v>
      </c>
      <c r="D5" s="185">
        <f>SUM(D6,D19)</f>
        <v>0.5</v>
      </c>
    </row>
    <row r="6" ht="24" customHeight="true" spans="1:4">
      <c r="A6" s="129" t="s">
        <v>70</v>
      </c>
      <c r="B6" s="185">
        <f>SUM(B7:B17)</f>
        <v>0</v>
      </c>
      <c r="C6" s="186" t="s">
        <v>71</v>
      </c>
      <c r="D6" s="185">
        <f>SUM(D7:D13)</f>
        <v>0.5</v>
      </c>
    </row>
    <row r="7" customHeight="true" spans="1:4">
      <c r="A7" s="117" t="s">
        <v>743</v>
      </c>
      <c r="B7" s="187"/>
      <c r="C7" s="117" t="s">
        <v>1522</v>
      </c>
      <c r="D7" s="187"/>
    </row>
    <row r="8" customHeight="true" spans="1:4">
      <c r="A8" s="117" t="s">
        <v>1523</v>
      </c>
      <c r="B8" s="187"/>
      <c r="C8" s="117" t="s">
        <v>1524</v>
      </c>
      <c r="D8" s="187">
        <v>0.5</v>
      </c>
    </row>
    <row r="9" customHeight="true" spans="1:4">
      <c r="A9" s="117" t="s">
        <v>1525</v>
      </c>
      <c r="B9" s="187"/>
      <c r="C9" s="117" t="s">
        <v>1526</v>
      </c>
      <c r="D9" s="187"/>
    </row>
    <row r="10" customHeight="true" spans="1:4">
      <c r="A10" s="117" t="s">
        <v>1527</v>
      </c>
      <c r="B10" s="187"/>
      <c r="C10" s="117" t="s">
        <v>1528</v>
      </c>
      <c r="D10" s="187"/>
    </row>
    <row r="11" customHeight="true" spans="1:4">
      <c r="A11" s="117" t="s">
        <v>1529</v>
      </c>
      <c r="B11" s="187"/>
      <c r="C11" s="117" t="s">
        <v>1530</v>
      </c>
      <c r="D11" s="187"/>
    </row>
    <row r="12" customHeight="true" spans="1:4">
      <c r="A12" s="117" t="s">
        <v>1531</v>
      </c>
      <c r="B12" s="187"/>
      <c r="C12" s="117" t="s">
        <v>1532</v>
      </c>
      <c r="D12" s="187"/>
    </row>
    <row r="13" customHeight="true" spans="1:4">
      <c r="A13" s="117" t="s">
        <v>1533</v>
      </c>
      <c r="B13" s="187"/>
      <c r="C13" s="117" t="s">
        <v>1534</v>
      </c>
      <c r="D13" s="187"/>
    </row>
    <row r="14" customHeight="true" spans="1:4">
      <c r="A14" s="117" t="s">
        <v>1535</v>
      </c>
      <c r="B14" s="187"/>
      <c r="C14" s="117"/>
      <c r="D14" s="187"/>
    </row>
    <row r="15" customHeight="true" spans="1:4">
      <c r="A15" s="117" t="s">
        <v>1536</v>
      </c>
      <c r="B15" s="187"/>
      <c r="C15" s="117"/>
      <c r="D15" s="187"/>
    </row>
    <row r="16" customHeight="true" spans="1:4">
      <c r="A16" s="188" t="s">
        <v>1537</v>
      </c>
      <c r="B16" s="187"/>
      <c r="C16" s="117"/>
      <c r="D16" s="187"/>
    </row>
    <row r="17" customHeight="true" spans="1:4">
      <c r="A17" s="117" t="s">
        <v>1538</v>
      </c>
      <c r="B17" s="189"/>
      <c r="C17" s="160"/>
      <c r="D17" s="190"/>
    </row>
    <row r="18" customHeight="true" spans="1:4">
      <c r="A18" s="117"/>
      <c r="B18" s="189"/>
      <c r="C18" s="160"/>
      <c r="D18" s="190"/>
    </row>
    <row r="19" customHeight="true" spans="1:4">
      <c r="A19" s="129" t="s">
        <v>120</v>
      </c>
      <c r="B19" s="185">
        <f>SUM(B20,B21,B24)</f>
        <v>0.5</v>
      </c>
      <c r="C19" s="129" t="s">
        <v>121</v>
      </c>
      <c r="D19" s="185">
        <f>SUM(D20,D21,D22,D23,D26)</f>
        <v>0</v>
      </c>
    </row>
    <row r="20" customHeight="true" spans="1:4">
      <c r="A20" s="117" t="s">
        <v>122</v>
      </c>
      <c r="B20" s="191"/>
      <c r="C20" s="117" t="s">
        <v>766</v>
      </c>
      <c r="D20" s="191">
        <v>0</v>
      </c>
    </row>
    <row r="21" customHeight="true" spans="1:4">
      <c r="A21" s="192" t="s">
        <v>1539</v>
      </c>
      <c r="B21" s="191"/>
      <c r="C21" s="117" t="s">
        <v>767</v>
      </c>
      <c r="D21" s="191"/>
    </row>
    <row r="22" customHeight="true" spans="1:4">
      <c r="A22" s="193" t="s">
        <v>1540</v>
      </c>
      <c r="B22" s="191"/>
      <c r="C22" s="117" t="s">
        <v>769</v>
      </c>
      <c r="D22" s="191"/>
    </row>
    <row r="23" customHeight="true" spans="1:4">
      <c r="A23" s="194" t="s">
        <v>134</v>
      </c>
      <c r="B23" s="195"/>
      <c r="C23" s="152" t="s">
        <v>1541</v>
      </c>
      <c r="D23" s="191"/>
    </row>
    <row r="24" customHeight="true" spans="1:4">
      <c r="A24" s="194" t="s">
        <v>1542</v>
      </c>
      <c r="B24" s="195">
        <v>0.5</v>
      </c>
      <c r="C24" s="196" t="s">
        <v>137</v>
      </c>
      <c r="D24" s="195"/>
    </row>
    <row r="25" customHeight="true" spans="1:4">
      <c r="A25" s="194"/>
      <c r="B25" s="195"/>
      <c r="C25" s="194" t="s">
        <v>139</v>
      </c>
      <c r="D25" s="195"/>
    </row>
    <row r="26" customHeight="true" spans="1:4">
      <c r="A26" s="194" t="s">
        <v>101</v>
      </c>
      <c r="B26" s="195"/>
      <c r="C26" s="194" t="s">
        <v>1543</v>
      </c>
      <c r="D26" s="195"/>
    </row>
    <row r="27" ht="35.1" customHeight="true" spans="1:4">
      <c r="A27" s="161" t="s">
        <v>1544</v>
      </c>
      <c r="B27" s="197"/>
      <c r="C27" s="161"/>
      <c r="D27" s="197"/>
    </row>
    <row r="28" customHeight="true" spans="1:3">
      <c r="A28" s="198"/>
      <c r="B28" s="199"/>
      <c r="C28" s="200"/>
    </row>
  </sheetData>
  <mergeCells count="5">
    <mergeCell ref="A1:B1"/>
    <mergeCell ref="C1:D1"/>
    <mergeCell ref="A2:D2"/>
    <mergeCell ref="A3:C3"/>
    <mergeCell ref="A27:D27"/>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topLeftCell="A11" workbookViewId="0">
      <selection activeCell="C36" sqref="C36"/>
    </sheetView>
  </sheetViews>
  <sheetFormatPr defaultColWidth="9" defaultRowHeight="13.5" outlineLevelCol="3"/>
  <cols>
    <col min="1" max="4" width="22" customWidth="true"/>
    <col min="5" max="5" width="28.875" customWidth="true"/>
  </cols>
  <sheetData>
    <row r="1" ht="75.75" customHeight="true" spans="1:4">
      <c r="A1" s="68" t="s">
        <v>1545</v>
      </c>
      <c r="B1" s="68"/>
      <c r="C1" s="68"/>
      <c r="D1" s="68"/>
    </row>
    <row r="2" customHeight="true" spans="1:4">
      <c r="A2" s="175" t="s">
        <v>1546</v>
      </c>
      <c r="B2" s="176"/>
      <c r="C2" s="176"/>
      <c r="D2" s="176"/>
    </row>
    <row r="3" customHeight="true" spans="1:4">
      <c r="A3" s="176"/>
      <c r="B3" s="176"/>
      <c r="C3" s="176"/>
      <c r="D3" s="176"/>
    </row>
    <row r="4" customHeight="true" spans="1:4">
      <c r="A4" s="176"/>
      <c r="B4" s="176"/>
      <c r="C4" s="176"/>
      <c r="D4" s="176"/>
    </row>
    <row r="5" customHeight="true" spans="1:4">
      <c r="A5" s="176"/>
      <c r="B5" s="176"/>
      <c r="C5" s="176"/>
      <c r="D5" s="176"/>
    </row>
    <row r="6" customHeight="true" spans="1:4">
      <c r="A6" s="176"/>
      <c r="B6" s="176"/>
      <c r="C6" s="176"/>
      <c r="D6" s="176"/>
    </row>
    <row r="7" customHeight="true" spans="1:4">
      <c r="A7" s="176"/>
      <c r="B7" s="176"/>
      <c r="C7" s="176"/>
      <c r="D7" s="176"/>
    </row>
    <row r="8" customHeight="true" spans="1:4">
      <c r="A8" s="176"/>
      <c r="B8" s="176"/>
      <c r="C8" s="176"/>
      <c r="D8" s="176"/>
    </row>
    <row r="9" customHeight="true" spans="1:4">
      <c r="A9" s="176"/>
      <c r="B9" s="176"/>
      <c r="C9" s="176"/>
      <c r="D9" s="176"/>
    </row>
    <row r="10" customHeight="true" spans="1:4">
      <c r="A10" s="176"/>
      <c r="B10" s="176"/>
      <c r="C10" s="176"/>
      <c r="D10" s="176"/>
    </row>
    <row r="11" customHeight="true" spans="1:4">
      <c r="A11" s="176"/>
      <c r="B11" s="176"/>
      <c r="C11" s="176"/>
      <c r="D11" s="176"/>
    </row>
    <row r="12" customHeight="true" spans="1:4">
      <c r="A12" s="176"/>
      <c r="B12" s="176"/>
      <c r="C12" s="176"/>
      <c r="D12" s="176"/>
    </row>
    <row r="13" customHeight="true" spans="1:4">
      <c r="A13" s="176"/>
      <c r="B13" s="176"/>
      <c r="C13" s="176"/>
      <c r="D13" s="176"/>
    </row>
    <row r="14" customHeight="true" spans="1:4">
      <c r="A14" s="176"/>
      <c r="B14" s="176"/>
      <c r="C14" s="176"/>
      <c r="D14" s="176"/>
    </row>
    <row r="15" customHeight="true" spans="1:4">
      <c r="A15" s="176"/>
      <c r="B15" s="176"/>
      <c r="C15" s="176"/>
      <c r="D15" s="176"/>
    </row>
    <row r="16" customHeight="true" spans="1:4">
      <c r="A16" s="176"/>
      <c r="B16" s="176"/>
      <c r="C16" s="176"/>
      <c r="D16" s="176"/>
    </row>
    <row r="17" customHeight="true" spans="1:4">
      <c r="A17" s="176"/>
      <c r="B17" s="176"/>
      <c r="C17" s="176"/>
      <c r="D17" s="176"/>
    </row>
    <row r="18" customHeight="true" spans="1:4">
      <c r="A18" s="176"/>
      <c r="B18" s="176"/>
      <c r="C18" s="176"/>
      <c r="D18" s="176"/>
    </row>
    <row r="19" customHeight="true" spans="1:4">
      <c r="A19" s="176"/>
      <c r="B19" s="176"/>
      <c r="C19" s="176"/>
      <c r="D19" s="176"/>
    </row>
    <row r="20" customHeight="true" spans="1:4">
      <c r="A20" s="176"/>
      <c r="B20" s="176"/>
      <c r="C20" s="176"/>
      <c r="D20" s="176"/>
    </row>
    <row r="21" customHeight="true" spans="1:4">
      <c r="A21" s="176"/>
      <c r="B21" s="176"/>
      <c r="C21" s="176"/>
      <c r="D21" s="176"/>
    </row>
    <row r="22" customHeight="true" spans="1:4">
      <c r="A22" s="176"/>
      <c r="B22" s="176"/>
      <c r="C22" s="176"/>
      <c r="D22" s="176"/>
    </row>
    <row r="23" customHeight="true" spans="1:4">
      <c r="A23" s="176"/>
      <c r="B23" s="176"/>
      <c r="C23" s="176"/>
      <c r="D23" s="176"/>
    </row>
    <row r="24" customHeight="true" spans="1:4">
      <c r="A24" s="176"/>
      <c r="B24" s="176"/>
      <c r="C24" s="176"/>
      <c r="D24" s="176"/>
    </row>
    <row r="25" customHeight="true" spans="1:4">
      <c r="A25" s="176"/>
      <c r="B25" s="176"/>
      <c r="C25" s="176"/>
      <c r="D25" s="176"/>
    </row>
    <row r="26" customHeight="true" spans="1:4">
      <c r="A26" s="176"/>
      <c r="B26" s="176"/>
      <c r="C26" s="176"/>
      <c r="D26" s="176"/>
    </row>
    <row r="27" ht="66.75" customHeight="true" spans="1:4">
      <c r="A27" s="176"/>
      <c r="B27" s="176"/>
      <c r="C27" s="176"/>
      <c r="D27" s="176"/>
    </row>
    <row r="28" ht="14.25" hidden="true" customHeight="true" spans="1:4">
      <c r="A28" s="176"/>
      <c r="B28" s="176"/>
      <c r="C28" s="176"/>
      <c r="D28" s="176"/>
    </row>
    <row r="29" ht="14.25" hidden="true" customHeight="true" spans="1:4">
      <c r="A29" s="176"/>
      <c r="B29" s="176"/>
      <c r="C29" s="176"/>
      <c r="D29" s="176"/>
    </row>
    <row r="30" ht="14.25" hidden="true" customHeight="true" spans="1:4">
      <c r="A30" s="176"/>
      <c r="B30" s="176"/>
      <c r="C30" s="176"/>
      <c r="D30" s="176"/>
    </row>
    <row r="31" ht="14.25" hidden="true" customHeight="true" spans="1:4">
      <c r="A31" s="176"/>
      <c r="B31" s="176"/>
      <c r="C31" s="176"/>
      <c r="D31" s="176"/>
    </row>
    <row r="32" ht="14.25" hidden="true" customHeight="true" spans="1:4">
      <c r="A32" s="176"/>
      <c r="B32" s="176"/>
      <c r="C32" s="176"/>
      <c r="D32" s="176"/>
    </row>
    <row r="33" ht="14.25" hidden="true" customHeight="true" spans="1:4">
      <c r="A33" s="176"/>
      <c r="B33" s="176"/>
      <c r="C33" s="176"/>
      <c r="D33" s="176"/>
    </row>
    <row r="34" ht="14.25" hidden="true" customHeight="true" spans="1:4">
      <c r="A34" s="176"/>
      <c r="B34" s="176"/>
      <c r="C34" s="176"/>
      <c r="D34" s="176"/>
    </row>
    <row r="35" ht="18.75" customHeight="true" spans="1:4">
      <c r="A35" s="176"/>
      <c r="B35" s="176"/>
      <c r="C35" s="176"/>
      <c r="D35" s="176"/>
    </row>
  </sheetData>
  <mergeCells count="2">
    <mergeCell ref="A1:D1"/>
    <mergeCell ref="A2:D35"/>
  </mergeCells>
  <pageMargins left="0.708661417322835" right="0.708661417322835" top="1.37795275590551" bottom="0.748031496062992" header="0.31496062992126" footer="0.31496062992126"/>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B47"/>
  <sheetViews>
    <sheetView workbookViewId="0">
      <selection activeCell="B13" sqref="B13"/>
    </sheetView>
  </sheetViews>
  <sheetFormatPr defaultColWidth="9" defaultRowHeight="20.1" customHeight="true" outlineLevelCol="1"/>
  <cols>
    <col min="1" max="1" width="70.75" style="164" customWidth="true"/>
    <col min="2" max="2" width="30.375" style="165" customWidth="true"/>
    <col min="3" max="16384" width="9" style="140"/>
  </cols>
  <sheetData>
    <row r="1" customHeight="true" spans="1:2">
      <c r="A1" s="27" t="s">
        <v>1547</v>
      </c>
      <c r="B1" s="27"/>
    </row>
    <row r="2" ht="35.25" customHeight="true" spans="1:2">
      <c r="A2" s="141" t="s">
        <v>1548</v>
      </c>
      <c r="B2" s="141"/>
    </row>
    <row r="3" customHeight="true" spans="1:2">
      <c r="A3" s="166"/>
      <c r="B3" s="167" t="s">
        <v>2</v>
      </c>
    </row>
    <row r="4" ht="24" customHeight="true" spans="1:2">
      <c r="A4" s="168" t="s">
        <v>148</v>
      </c>
      <c r="B4" s="169" t="s">
        <v>1361</v>
      </c>
    </row>
    <row r="5" ht="21.75" customHeight="true" spans="1:2">
      <c r="A5" s="170" t="s">
        <v>71</v>
      </c>
      <c r="B5" s="171">
        <f>B6+B10+B23+B30+B37+B40</f>
        <v>0.5</v>
      </c>
    </row>
    <row r="6" customHeight="true" spans="1:2">
      <c r="A6" s="172" t="s">
        <v>1522</v>
      </c>
      <c r="B6" s="173"/>
    </row>
    <row r="7" customHeight="true" spans="1:2">
      <c r="A7" s="172" t="s">
        <v>1549</v>
      </c>
      <c r="B7" s="173"/>
    </row>
    <row r="8" customHeight="true" spans="1:2">
      <c r="A8" s="172" t="s">
        <v>1550</v>
      </c>
      <c r="B8" s="173"/>
    </row>
    <row r="9" customHeight="true" spans="1:2">
      <c r="A9" s="172" t="s">
        <v>1551</v>
      </c>
      <c r="B9" s="173"/>
    </row>
    <row r="10" customHeight="true" spans="1:2">
      <c r="A10" s="172" t="s">
        <v>1524</v>
      </c>
      <c r="B10" s="173">
        <f>SUM(B11:B22)</f>
        <v>0.5</v>
      </c>
    </row>
    <row r="11" customHeight="true" spans="1:2">
      <c r="A11" s="172" t="s">
        <v>1216</v>
      </c>
      <c r="B11" s="173"/>
    </row>
    <row r="12" customHeight="true" spans="1:2">
      <c r="A12" s="172" t="s">
        <v>1552</v>
      </c>
      <c r="B12" s="173"/>
    </row>
    <row r="13" customHeight="true" spans="1:2">
      <c r="A13" s="172" t="s">
        <v>1553</v>
      </c>
      <c r="B13" s="173"/>
    </row>
    <row r="14" customHeight="true" spans="1:2">
      <c r="A14" s="172" t="s">
        <v>1217</v>
      </c>
      <c r="B14" s="173"/>
    </row>
    <row r="15" customHeight="true" spans="1:2">
      <c r="A15" s="172" t="s">
        <v>1554</v>
      </c>
      <c r="B15" s="173"/>
    </row>
    <row r="16" customHeight="true" spans="1:2">
      <c r="A16" s="172" t="s">
        <v>1555</v>
      </c>
      <c r="B16" s="173">
        <v>0.5</v>
      </c>
    </row>
    <row r="17" customHeight="true" spans="1:2">
      <c r="A17" s="172" t="s">
        <v>1218</v>
      </c>
      <c r="B17" s="173"/>
    </row>
    <row r="18" customHeight="true" spans="1:2">
      <c r="A18" s="172" t="s">
        <v>1556</v>
      </c>
      <c r="B18" s="173"/>
    </row>
    <row r="19" customHeight="true" spans="1:2">
      <c r="A19" s="172" t="s">
        <v>1219</v>
      </c>
      <c r="B19" s="173"/>
    </row>
    <row r="20" customHeight="true" spans="1:2">
      <c r="A20" s="172" t="s">
        <v>1557</v>
      </c>
      <c r="B20" s="173"/>
    </row>
    <row r="21" customHeight="true" spans="1:2">
      <c r="A21" s="172" t="s">
        <v>1558</v>
      </c>
      <c r="B21" s="173"/>
    </row>
    <row r="22" customHeight="true" spans="1:2">
      <c r="A22" s="172" t="s">
        <v>1559</v>
      </c>
      <c r="B22" s="173"/>
    </row>
    <row r="23" customHeight="true" spans="1:2">
      <c r="A23" s="172" t="s">
        <v>1526</v>
      </c>
      <c r="B23" s="173"/>
    </row>
    <row r="24" customHeight="true" spans="1:2">
      <c r="A24" s="172" t="s">
        <v>1560</v>
      </c>
      <c r="B24" s="173"/>
    </row>
    <row r="25" customHeight="true" spans="1:2">
      <c r="A25" s="172" t="s">
        <v>1551</v>
      </c>
      <c r="B25" s="173"/>
    </row>
    <row r="26" customHeight="true" spans="1:2">
      <c r="A26" s="172" t="s">
        <v>1561</v>
      </c>
      <c r="B26" s="173"/>
    </row>
    <row r="27" customHeight="true" spans="1:2">
      <c r="A27" s="172" t="s">
        <v>1562</v>
      </c>
      <c r="B27" s="173"/>
    </row>
    <row r="28" customHeight="true" spans="1:2">
      <c r="A28" s="172" t="s">
        <v>1563</v>
      </c>
      <c r="B28" s="173"/>
    </row>
    <row r="29" customHeight="true" spans="1:2">
      <c r="A29" s="172" t="s">
        <v>1564</v>
      </c>
      <c r="B29" s="173"/>
    </row>
    <row r="30" customHeight="true" spans="1:2">
      <c r="A30" s="172" t="s">
        <v>1565</v>
      </c>
      <c r="B30" s="173"/>
    </row>
    <row r="31" customHeight="true" spans="1:2">
      <c r="A31" s="172" t="s">
        <v>1566</v>
      </c>
      <c r="B31" s="173"/>
    </row>
    <row r="32" customHeight="true" spans="1:2">
      <c r="A32" s="172" t="s">
        <v>1567</v>
      </c>
      <c r="B32" s="173"/>
    </row>
    <row r="33" customHeight="true" spans="1:2">
      <c r="A33" s="172" t="s">
        <v>1568</v>
      </c>
      <c r="B33" s="173"/>
    </row>
    <row r="34" customHeight="true" spans="1:2">
      <c r="A34" s="172" t="s">
        <v>1569</v>
      </c>
      <c r="B34" s="173"/>
    </row>
    <row r="35" customHeight="true" spans="1:2">
      <c r="A35" s="172" t="s">
        <v>1570</v>
      </c>
      <c r="B35" s="173"/>
    </row>
    <row r="36" customHeight="true" spans="1:2">
      <c r="A36" s="172" t="s">
        <v>1571</v>
      </c>
      <c r="B36" s="173"/>
    </row>
    <row r="37" customHeight="true" spans="1:2">
      <c r="A37" s="172" t="s">
        <v>1572</v>
      </c>
      <c r="B37" s="173"/>
    </row>
    <row r="38" customHeight="true" spans="1:2">
      <c r="A38" s="172" t="s">
        <v>1573</v>
      </c>
      <c r="B38" s="173"/>
    </row>
    <row r="39" customHeight="true" spans="1:2">
      <c r="A39" s="172" t="s">
        <v>1574</v>
      </c>
      <c r="B39" s="173"/>
    </row>
    <row r="40" customHeight="true" spans="1:2">
      <c r="A40" s="172" t="s">
        <v>1575</v>
      </c>
      <c r="B40" s="173"/>
    </row>
    <row r="41" customHeight="true" spans="1:2">
      <c r="A41" s="172" t="s">
        <v>1576</v>
      </c>
      <c r="B41" s="173"/>
    </row>
    <row r="42" customHeight="true" spans="1:2">
      <c r="A42" s="172" t="s">
        <v>1577</v>
      </c>
      <c r="B42" s="173"/>
    </row>
    <row r="43" customHeight="true" spans="1:2">
      <c r="A43" s="172" t="s">
        <v>1578</v>
      </c>
      <c r="B43" s="173"/>
    </row>
    <row r="44" customHeight="true" spans="1:2">
      <c r="A44" s="172" t="s">
        <v>1579</v>
      </c>
      <c r="B44" s="173"/>
    </row>
    <row r="45" customHeight="true" spans="1:2">
      <c r="A45" s="172" t="s">
        <v>1580</v>
      </c>
      <c r="B45" s="173"/>
    </row>
    <row r="46" customHeight="true" spans="1:2">
      <c r="A46" s="172" t="s">
        <v>1581</v>
      </c>
      <c r="B46" s="173"/>
    </row>
    <row r="47" ht="35.1" customHeight="true" spans="1:2">
      <c r="A47" s="174" t="s">
        <v>1582</v>
      </c>
      <c r="B47" s="174"/>
    </row>
  </sheetData>
  <mergeCells count="3">
    <mergeCell ref="A1:B1"/>
    <mergeCell ref="A2:B2"/>
    <mergeCell ref="A47:B47"/>
  </mergeCells>
  <printOptions horizontalCentered="true"/>
  <pageMargins left="0.236220472440945" right="0.236220472440945" top="0.31496062992126" bottom="0.31496062992126" header="0.31496062992126" footer="0.31496062992126"/>
  <pageSetup paperSize="9" scale="84" fitToWidth="0" fitToHeight="0" orientation="portrait" blackAndWhite="true" errors="blank"/>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E17"/>
  <sheetViews>
    <sheetView showZeros="0" zoomScale="115" zoomScaleNormal="115" workbookViewId="0">
      <selection activeCell="C18" sqref="C18"/>
    </sheetView>
  </sheetViews>
  <sheetFormatPr defaultColWidth="9" defaultRowHeight="20.1" customHeight="true" outlineLevelCol="4"/>
  <cols>
    <col min="1" max="1" width="39.25" style="136" customWidth="true"/>
    <col min="2" max="2" width="11.875" style="137" customWidth="true"/>
    <col min="3" max="3" width="40.125" style="138" customWidth="true"/>
    <col min="4" max="4" width="11.625" style="139" customWidth="true"/>
    <col min="5" max="5" width="13" style="140" customWidth="true"/>
    <col min="6" max="16384" width="9" style="140"/>
  </cols>
  <sheetData>
    <row r="1" customHeight="true" spans="1:4">
      <c r="A1" s="27" t="s">
        <v>1583</v>
      </c>
      <c r="B1" s="73"/>
      <c r="C1" s="27"/>
      <c r="D1" s="27"/>
    </row>
    <row r="2" ht="29.25" customHeight="true" spans="1:4">
      <c r="A2" s="141" t="s">
        <v>1584</v>
      </c>
      <c r="B2" s="105"/>
      <c r="C2" s="141"/>
      <c r="D2" s="141"/>
    </row>
    <row r="3" customHeight="true" spans="1:4">
      <c r="A3" s="142"/>
      <c r="B3" s="143"/>
      <c r="C3" s="142"/>
      <c r="D3" s="144" t="s">
        <v>2</v>
      </c>
    </row>
    <row r="4" ht="24" customHeight="true" spans="1:4">
      <c r="A4" s="145" t="s">
        <v>841</v>
      </c>
      <c r="B4" s="146" t="s">
        <v>61</v>
      </c>
      <c r="C4" s="145" t="s">
        <v>148</v>
      </c>
      <c r="D4" s="147" t="s">
        <v>61</v>
      </c>
    </row>
    <row r="5" ht="33.75" customHeight="true" spans="1:5">
      <c r="A5" s="148" t="s">
        <v>623</v>
      </c>
      <c r="B5" s="149">
        <f>SUM(B6:B15)</f>
        <v>0</v>
      </c>
      <c r="C5" s="150" t="s">
        <v>1447</v>
      </c>
      <c r="D5" s="151">
        <f>SUM(D6:D15)</f>
        <v>0</v>
      </c>
      <c r="E5" s="162"/>
    </row>
    <row r="6" ht="33.75" customHeight="true" spans="1:5">
      <c r="A6" s="152" t="s">
        <v>1585</v>
      </c>
      <c r="B6" s="153"/>
      <c r="C6" s="154" t="s">
        <v>843</v>
      </c>
      <c r="D6" s="155"/>
      <c r="E6" s="163"/>
    </row>
    <row r="7" ht="33.75" customHeight="true" spans="1:5">
      <c r="A7" s="152" t="s">
        <v>842</v>
      </c>
      <c r="B7" s="153"/>
      <c r="C7" s="156" t="s">
        <v>1586</v>
      </c>
      <c r="D7" s="157"/>
      <c r="E7" s="163"/>
    </row>
    <row r="8" ht="33.75" customHeight="true" spans="1:4">
      <c r="A8" s="152" t="s">
        <v>844</v>
      </c>
      <c r="B8" s="153"/>
      <c r="C8" s="156" t="s">
        <v>847</v>
      </c>
      <c r="D8" s="157"/>
    </row>
    <row r="9" ht="33.75" customHeight="true" spans="1:4">
      <c r="A9" s="152" t="s">
        <v>852</v>
      </c>
      <c r="B9" s="153"/>
      <c r="C9" s="156" t="s">
        <v>851</v>
      </c>
      <c r="D9" s="157"/>
    </row>
    <row r="10" ht="33.75" customHeight="true" spans="1:4">
      <c r="A10" s="152" t="s">
        <v>854</v>
      </c>
      <c r="B10" s="153"/>
      <c r="C10" s="156" t="s">
        <v>857</v>
      </c>
      <c r="D10" s="157"/>
    </row>
    <row r="11" ht="33.75" customHeight="true" spans="1:4">
      <c r="A11" s="152" t="s">
        <v>1587</v>
      </c>
      <c r="B11" s="153"/>
      <c r="C11" s="156" t="s">
        <v>859</v>
      </c>
      <c r="D11" s="155"/>
    </row>
    <row r="12" ht="33.75" customHeight="true" spans="1:4">
      <c r="A12" s="152" t="s">
        <v>1588</v>
      </c>
      <c r="B12" s="158"/>
      <c r="C12" s="156" t="s">
        <v>861</v>
      </c>
      <c r="D12" s="157"/>
    </row>
    <row r="13" ht="33.75" customHeight="true" spans="1:4">
      <c r="A13" s="152" t="s">
        <v>856</v>
      </c>
      <c r="B13" s="153"/>
      <c r="C13" s="156" t="s">
        <v>862</v>
      </c>
      <c r="D13" s="157"/>
    </row>
    <row r="14" ht="33.75" customHeight="true" spans="1:4">
      <c r="A14" s="152" t="s">
        <v>858</v>
      </c>
      <c r="B14" s="153"/>
      <c r="C14" s="156" t="s">
        <v>864</v>
      </c>
      <c r="D14" s="157"/>
    </row>
    <row r="15" ht="33.75" customHeight="true" spans="1:4">
      <c r="A15" s="159"/>
      <c r="B15" s="160"/>
      <c r="C15" s="156" t="s">
        <v>865</v>
      </c>
      <c r="D15" s="155"/>
    </row>
    <row r="16" ht="27" customHeight="true" spans="1:4">
      <c r="A16" s="161" t="s">
        <v>1589</v>
      </c>
      <c r="B16" s="131"/>
      <c r="C16" s="161"/>
      <c r="D16" s="161"/>
    </row>
    <row r="17" customHeight="true" spans="1:1">
      <c r="A17" s="136" t="s">
        <v>686</v>
      </c>
    </row>
  </sheetData>
  <mergeCells count="5">
    <mergeCell ref="A1:B1"/>
    <mergeCell ref="C1:D1"/>
    <mergeCell ref="A2:D2"/>
    <mergeCell ref="A3:C3"/>
    <mergeCell ref="A16:D16"/>
  </mergeCells>
  <printOptions horizontalCentered="true"/>
  <pageMargins left="0.15748031496063" right="0.15748031496063" top="0.511811023622047" bottom="0.31496062992126" header="0.31496062992126" footer="0.31496062992126"/>
  <pageSetup paperSize="9" scale="85" orientation="portrait" blackAndWhite="true" errors="blank"/>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7030A0"/>
  </sheetPr>
  <dimension ref="A1:F23"/>
  <sheetViews>
    <sheetView showZeros="0" zoomScale="115" zoomScaleNormal="115" workbookViewId="0">
      <selection activeCell="C23" sqref="C23"/>
    </sheetView>
  </sheetViews>
  <sheetFormatPr defaultColWidth="12.75" defaultRowHeight="13.5" outlineLevelCol="5"/>
  <cols>
    <col min="1" max="1" width="29.625" style="88" customWidth="true"/>
    <col min="2" max="2" width="13.5" style="99" customWidth="true"/>
    <col min="3" max="3" width="35.5" style="100" customWidth="true"/>
    <col min="4" max="4" width="13.5" style="101" customWidth="true"/>
    <col min="5" max="5" width="9" style="88" customWidth="true"/>
    <col min="6" max="6" width="11.25" style="88" customWidth="true"/>
    <col min="7" max="250" width="9" style="88" customWidth="true"/>
    <col min="251" max="251" width="29.625" style="88" customWidth="true"/>
    <col min="252" max="252" width="12.75" style="88"/>
    <col min="253" max="253" width="29.75" style="88" customWidth="true"/>
    <col min="254" max="254" width="17" style="88" customWidth="true"/>
    <col min="255" max="255" width="37" style="88" customWidth="true"/>
    <col min="256" max="256" width="17.375" style="88" customWidth="true"/>
    <col min="257" max="506" width="9" style="88" customWidth="true"/>
    <col min="507" max="507" width="29.625" style="88" customWidth="true"/>
    <col min="508" max="508" width="12.75" style="88"/>
    <col min="509" max="509" width="29.75" style="88" customWidth="true"/>
    <col min="510" max="510" width="17" style="88" customWidth="true"/>
    <col min="511" max="511" width="37" style="88" customWidth="true"/>
    <col min="512" max="512" width="17.375" style="88" customWidth="true"/>
    <col min="513" max="762" width="9" style="88" customWidth="true"/>
    <col min="763" max="763" width="29.625" style="88" customWidth="true"/>
    <col min="764" max="764" width="12.75" style="88"/>
    <col min="765" max="765" width="29.75" style="88" customWidth="true"/>
    <col min="766" max="766" width="17" style="88" customWidth="true"/>
    <col min="767" max="767" width="37" style="88" customWidth="true"/>
    <col min="768" max="768" width="17.375" style="88" customWidth="true"/>
    <col min="769" max="1018" width="9" style="88" customWidth="true"/>
    <col min="1019" max="1019" width="29.625" style="88" customWidth="true"/>
    <col min="1020" max="1020" width="12.75" style="88"/>
    <col min="1021" max="1021" width="29.75" style="88" customWidth="true"/>
    <col min="1022" max="1022" width="17" style="88" customWidth="true"/>
    <col min="1023" max="1023" width="37" style="88" customWidth="true"/>
    <col min="1024" max="1024" width="17.375" style="88" customWidth="true"/>
    <col min="1025" max="1274" width="9" style="88" customWidth="true"/>
    <col min="1275" max="1275" width="29.625" style="88" customWidth="true"/>
    <col min="1276" max="1276" width="12.75" style="88"/>
    <col min="1277" max="1277" width="29.75" style="88" customWidth="true"/>
    <col min="1278" max="1278" width="17" style="88" customWidth="true"/>
    <col min="1279" max="1279" width="37" style="88" customWidth="true"/>
    <col min="1280" max="1280" width="17.375" style="88" customWidth="true"/>
    <col min="1281" max="1530" width="9" style="88" customWidth="true"/>
    <col min="1531" max="1531" width="29.625" style="88" customWidth="true"/>
    <col min="1532" max="1532" width="12.75" style="88"/>
    <col min="1533" max="1533" width="29.75" style="88" customWidth="true"/>
    <col min="1534" max="1534" width="17" style="88" customWidth="true"/>
    <col min="1535" max="1535" width="37" style="88" customWidth="true"/>
    <col min="1536" max="1536" width="17.375" style="88" customWidth="true"/>
    <col min="1537" max="1786" width="9" style="88" customWidth="true"/>
    <col min="1787" max="1787" width="29.625" style="88" customWidth="true"/>
    <col min="1788" max="1788" width="12.75" style="88"/>
    <col min="1789" max="1789" width="29.75" style="88" customWidth="true"/>
    <col min="1790" max="1790" width="17" style="88" customWidth="true"/>
    <col min="1791" max="1791" width="37" style="88" customWidth="true"/>
    <col min="1792" max="1792" width="17.375" style="88" customWidth="true"/>
    <col min="1793" max="2042" width="9" style="88" customWidth="true"/>
    <col min="2043" max="2043" width="29.625" style="88" customWidth="true"/>
    <col min="2044" max="2044" width="12.75" style="88"/>
    <col min="2045" max="2045" width="29.75" style="88" customWidth="true"/>
    <col min="2046" max="2046" width="17" style="88" customWidth="true"/>
    <col min="2047" max="2047" width="37" style="88" customWidth="true"/>
    <col min="2048" max="2048" width="17.375" style="88" customWidth="true"/>
    <col min="2049" max="2298" width="9" style="88" customWidth="true"/>
    <col min="2299" max="2299" width="29.625" style="88" customWidth="true"/>
    <col min="2300" max="2300" width="12.75" style="88"/>
    <col min="2301" max="2301" width="29.75" style="88" customWidth="true"/>
    <col min="2302" max="2302" width="17" style="88" customWidth="true"/>
    <col min="2303" max="2303" width="37" style="88" customWidth="true"/>
    <col min="2304" max="2304" width="17.375" style="88" customWidth="true"/>
    <col min="2305" max="2554" width="9" style="88" customWidth="true"/>
    <col min="2555" max="2555" width="29.625" style="88" customWidth="true"/>
    <col min="2556" max="2556" width="12.75" style="88"/>
    <col min="2557" max="2557" width="29.75" style="88" customWidth="true"/>
    <col min="2558" max="2558" width="17" style="88" customWidth="true"/>
    <col min="2559" max="2559" width="37" style="88" customWidth="true"/>
    <col min="2560" max="2560" width="17.375" style="88" customWidth="true"/>
    <col min="2561" max="2810" width="9" style="88" customWidth="true"/>
    <col min="2811" max="2811" width="29.625" style="88" customWidth="true"/>
    <col min="2812" max="2812" width="12.75" style="88"/>
    <col min="2813" max="2813" width="29.75" style="88" customWidth="true"/>
    <col min="2814" max="2814" width="17" style="88" customWidth="true"/>
    <col min="2815" max="2815" width="37" style="88" customWidth="true"/>
    <col min="2816" max="2816" width="17.375" style="88" customWidth="true"/>
    <col min="2817" max="3066" width="9" style="88" customWidth="true"/>
    <col min="3067" max="3067" width="29.625" style="88" customWidth="true"/>
    <col min="3068" max="3068" width="12.75" style="88"/>
    <col min="3069" max="3069" width="29.75" style="88" customWidth="true"/>
    <col min="3070" max="3070" width="17" style="88" customWidth="true"/>
    <col min="3071" max="3071" width="37" style="88" customWidth="true"/>
    <col min="3072" max="3072" width="17.375" style="88" customWidth="true"/>
    <col min="3073" max="3322" width="9" style="88" customWidth="true"/>
    <col min="3323" max="3323" width="29.625" style="88" customWidth="true"/>
    <col min="3324" max="3324" width="12.75" style="88"/>
    <col min="3325" max="3325" width="29.75" style="88" customWidth="true"/>
    <col min="3326" max="3326" width="17" style="88" customWidth="true"/>
    <col min="3327" max="3327" width="37" style="88" customWidth="true"/>
    <col min="3328" max="3328" width="17.375" style="88" customWidth="true"/>
    <col min="3329" max="3578" width="9" style="88" customWidth="true"/>
    <col min="3579" max="3579" width="29.625" style="88" customWidth="true"/>
    <col min="3580" max="3580" width="12.75" style="88"/>
    <col min="3581" max="3581" width="29.75" style="88" customWidth="true"/>
    <col min="3582" max="3582" width="17" style="88" customWidth="true"/>
    <col min="3583" max="3583" width="37" style="88" customWidth="true"/>
    <col min="3584" max="3584" width="17.375" style="88" customWidth="true"/>
    <col min="3585" max="3834" width="9" style="88" customWidth="true"/>
    <col min="3835" max="3835" width="29.625" style="88" customWidth="true"/>
    <col min="3836" max="3836" width="12.75" style="88"/>
    <col min="3837" max="3837" width="29.75" style="88" customWidth="true"/>
    <col min="3838" max="3838" width="17" style="88" customWidth="true"/>
    <col min="3839" max="3839" width="37" style="88" customWidth="true"/>
    <col min="3840" max="3840" width="17.375" style="88" customWidth="true"/>
    <col min="3841" max="4090" width="9" style="88" customWidth="true"/>
    <col min="4091" max="4091" width="29.625" style="88" customWidth="true"/>
    <col min="4092" max="4092" width="12.75" style="88"/>
    <col min="4093" max="4093" width="29.75" style="88" customWidth="true"/>
    <col min="4094" max="4094" width="17" style="88" customWidth="true"/>
    <col min="4095" max="4095" width="37" style="88" customWidth="true"/>
    <col min="4096" max="4096" width="17.375" style="88" customWidth="true"/>
    <col min="4097" max="4346" width="9" style="88" customWidth="true"/>
    <col min="4347" max="4347" width="29.625" style="88" customWidth="true"/>
    <col min="4348" max="4348" width="12.75" style="88"/>
    <col min="4349" max="4349" width="29.75" style="88" customWidth="true"/>
    <col min="4350" max="4350" width="17" style="88" customWidth="true"/>
    <col min="4351" max="4351" width="37" style="88" customWidth="true"/>
    <col min="4352" max="4352" width="17.375" style="88" customWidth="true"/>
    <col min="4353" max="4602" width="9" style="88" customWidth="true"/>
    <col min="4603" max="4603" width="29.625" style="88" customWidth="true"/>
    <col min="4604" max="4604" width="12.75" style="88"/>
    <col min="4605" max="4605" width="29.75" style="88" customWidth="true"/>
    <col min="4606" max="4606" width="17" style="88" customWidth="true"/>
    <col min="4607" max="4607" width="37" style="88" customWidth="true"/>
    <col min="4608" max="4608" width="17.375" style="88" customWidth="true"/>
    <col min="4609" max="4858" width="9" style="88" customWidth="true"/>
    <col min="4859" max="4859" width="29.625" style="88" customWidth="true"/>
    <col min="4860" max="4860" width="12.75" style="88"/>
    <col min="4861" max="4861" width="29.75" style="88" customWidth="true"/>
    <col min="4862" max="4862" width="17" style="88" customWidth="true"/>
    <col min="4863" max="4863" width="37" style="88" customWidth="true"/>
    <col min="4864" max="4864" width="17.375" style="88" customWidth="true"/>
    <col min="4865" max="5114" width="9" style="88" customWidth="true"/>
    <col min="5115" max="5115" width="29.625" style="88" customWidth="true"/>
    <col min="5116" max="5116" width="12.75" style="88"/>
    <col min="5117" max="5117" width="29.75" style="88" customWidth="true"/>
    <col min="5118" max="5118" width="17" style="88" customWidth="true"/>
    <col min="5119" max="5119" width="37" style="88" customWidth="true"/>
    <col min="5120" max="5120" width="17.375" style="88" customWidth="true"/>
    <col min="5121" max="5370" width="9" style="88" customWidth="true"/>
    <col min="5371" max="5371" width="29.625" style="88" customWidth="true"/>
    <col min="5372" max="5372" width="12.75" style="88"/>
    <col min="5373" max="5373" width="29.75" style="88" customWidth="true"/>
    <col min="5374" max="5374" width="17" style="88" customWidth="true"/>
    <col min="5375" max="5375" width="37" style="88" customWidth="true"/>
    <col min="5376" max="5376" width="17.375" style="88" customWidth="true"/>
    <col min="5377" max="5626" width="9" style="88" customWidth="true"/>
    <col min="5627" max="5627" width="29.625" style="88" customWidth="true"/>
    <col min="5628" max="5628" width="12.75" style="88"/>
    <col min="5629" max="5629" width="29.75" style="88" customWidth="true"/>
    <col min="5630" max="5630" width="17" style="88" customWidth="true"/>
    <col min="5631" max="5631" width="37" style="88" customWidth="true"/>
    <col min="5632" max="5632" width="17.375" style="88" customWidth="true"/>
    <col min="5633" max="5882" width="9" style="88" customWidth="true"/>
    <col min="5883" max="5883" width="29.625" style="88" customWidth="true"/>
    <col min="5884" max="5884" width="12.75" style="88"/>
    <col min="5885" max="5885" width="29.75" style="88" customWidth="true"/>
    <col min="5886" max="5886" width="17" style="88" customWidth="true"/>
    <col min="5887" max="5887" width="37" style="88" customWidth="true"/>
    <col min="5888" max="5888" width="17.375" style="88" customWidth="true"/>
    <col min="5889" max="6138" width="9" style="88" customWidth="true"/>
    <col min="6139" max="6139" width="29.625" style="88" customWidth="true"/>
    <col min="6140" max="6140" width="12.75" style="88"/>
    <col min="6141" max="6141" width="29.75" style="88" customWidth="true"/>
    <col min="6142" max="6142" width="17" style="88" customWidth="true"/>
    <col min="6143" max="6143" width="37" style="88" customWidth="true"/>
    <col min="6144" max="6144" width="17.375" style="88" customWidth="true"/>
    <col min="6145" max="6394" width="9" style="88" customWidth="true"/>
    <col min="6395" max="6395" width="29.625" style="88" customWidth="true"/>
    <col min="6396" max="6396" width="12.75" style="88"/>
    <col min="6397" max="6397" width="29.75" style="88" customWidth="true"/>
    <col min="6398" max="6398" width="17" style="88" customWidth="true"/>
    <col min="6399" max="6399" width="37" style="88" customWidth="true"/>
    <col min="6400" max="6400" width="17.375" style="88" customWidth="true"/>
    <col min="6401" max="6650" width="9" style="88" customWidth="true"/>
    <col min="6651" max="6651" width="29.625" style="88" customWidth="true"/>
    <col min="6652" max="6652" width="12.75" style="88"/>
    <col min="6653" max="6653" width="29.75" style="88" customWidth="true"/>
    <col min="6654" max="6654" width="17" style="88" customWidth="true"/>
    <col min="6655" max="6655" width="37" style="88" customWidth="true"/>
    <col min="6656" max="6656" width="17.375" style="88" customWidth="true"/>
    <col min="6657" max="6906" width="9" style="88" customWidth="true"/>
    <col min="6907" max="6907" width="29.625" style="88" customWidth="true"/>
    <col min="6908" max="6908" width="12.75" style="88"/>
    <col min="6909" max="6909" width="29.75" style="88" customWidth="true"/>
    <col min="6910" max="6910" width="17" style="88" customWidth="true"/>
    <col min="6911" max="6911" width="37" style="88" customWidth="true"/>
    <col min="6912" max="6912" width="17.375" style="88" customWidth="true"/>
    <col min="6913" max="7162" width="9" style="88" customWidth="true"/>
    <col min="7163" max="7163" width="29.625" style="88" customWidth="true"/>
    <col min="7164" max="7164" width="12.75" style="88"/>
    <col min="7165" max="7165" width="29.75" style="88" customWidth="true"/>
    <col min="7166" max="7166" width="17" style="88" customWidth="true"/>
    <col min="7167" max="7167" width="37" style="88" customWidth="true"/>
    <col min="7168" max="7168" width="17.375" style="88" customWidth="true"/>
    <col min="7169" max="7418" width="9" style="88" customWidth="true"/>
    <col min="7419" max="7419" width="29.625" style="88" customWidth="true"/>
    <col min="7420" max="7420" width="12.75" style="88"/>
    <col min="7421" max="7421" width="29.75" style="88" customWidth="true"/>
    <col min="7422" max="7422" width="17" style="88" customWidth="true"/>
    <col min="7423" max="7423" width="37" style="88" customWidth="true"/>
    <col min="7424" max="7424" width="17.375" style="88" customWidth="true"/>
    <col min="7425" max="7674" width="9" style="88" customWidth="true"/>
    <col min="7675" max="7675" width="29.625" style="88" customWidth="true"/>
    <col min="7676" max="7676" width="12.75" style="88"/>
    <col min="7677" max="7677" width="29.75" style="88" customWidth="true"/>
    <col min="7678" max="7678" width="17" style="88" customWidth="true"/>
    <col min="7679" max="7679" width="37" style="88" customWidth="true"/>
    <col min="7680" max="7680" width="17.375" style="88" customWidth="true"/>
    <col min="7681" max="7930" width="9" style="88" customWidth="true"/>
    <col min="7931" max="7931" width="29.625" style="88" customWidth="true"/>
    <col min="7932" max="7932" width="12.75" style="88"/>
    <col min="7933" max="7933" width="29.75" style="88" customWidth="true"/>
    <col min="7934" max="7934" width="17" style="88" customWidth="true"/>
    <col min="7935" max="7935" width="37" style="88" customWidth="true"/>
    <col min="7936" max="7936" width="17.375" style="88" customWidth="true"/>
    <col min="7937" max="8186" width="9" style="88" customWidth="true"/>
    <col min="8187" max="8187" width="29.625" style="88" customWidth="true"/>
    <col min="8188" max="8188" width="12.75" style="88"/>
    <col min="8189" max="8189" width="29.75" style="88" customWidth="true"/>
    <col min="8190" max="8190" width="17" style="88" customWidth="true"/>
    <col min="8191" max="8191" width="37" style="88" customWidth="true"/>
    <col min="8192" max="8192" width="17.375" style="88" customWidth="true"/>
    <col min="8193" max="8442" width="9" style="88" customWidth="true"/>
    <col min="8443" max="8443" width="29.625" style="88" customWidth="true"/>
    <col min="8444" max="8444" width="12.75" style="88"/>
    <col min="8445" max="8445" width="29.75" style="88" customWidth="true"/>
    <col min="8446" max="8446" width="17" style="88" customWidth="true"/>
    <col min="8447" max="8447" width="37" style="88" customWidth="true"/>
    <col min="8448" max="8448" width="17.375" style="88" customWidth="true"/>
    <col min="8449" max="8698" width="9" style="88" customWidth="true"/>
    <col min="8699" max="8699" width="29.625" style="88" customWidth="true"/>
    <col min="8700" max="8700" width="12.75" style="88"/>
    <col min="8701" max="8701" width="29.75" style="88" customWidth="true"/>
    <col min="8702" max="8702" width="17" style="88" customWidth="true"/>
    <col min="8703" max="8703" width="37" style="88" customWidth="true"/>
    <col min="8704" max="8704" width="17.375" style="88" customWidth="true"/>
    <col min="8705" max="8954" width="9" style="88" customWidth="true"/>
    <col min="8955" max="8955" width="29.625" style="88" customWidth="true"/>
    <col min="8956" max="8956" width="12.75" style="88"/>
    <col min="8957" max="8957" width="29.75" style="88" customWidth="true"/>
    <col min="8958" max="8958" width="17" style="88" customWidth="true"/>
    <col min="8959" max="8959" width="37" style="88" customWidth="true"/>
    <col min="8960" max="8960" width="17.375" style="88" customWidth="true"/>
    <col min="8961" max="9210" width="9" style="88" customWidth="true"/>
    <col min="9211" max="9211" width="29.625" style="88" customWidth="true"/>
    <col min="9212" max="9212" width="12.75" style="88"/>
    <col min="9213" max="9213" width="29.75" style="88" customWidth="true"/>
    <col min="9214" max="9214" width="17" style="88" customWidth="true"/>
    <col min="9215" max="9215" width="37" style="88" customWidth="true"/>
    <col min="9216" max="9216" width="17.375" style="88" customWidth="true"/>
    <col min="9217" max="9466" width="9" style="88" customWidth="true"/>
    <col min="9467" max="9467" width="29.625" style="88" customWidth="true"/>
    <col min="9468" max="9468" width="12.75" style="88"/>
    <col min="9469" max="9469" width="29.75" style="88" customWidth="true"/>
    <col min="9470" max="9470" width="17" style="88" customWidth="true"/>
    <col min="9471" max="9471" width="37" style="88" customWidth="true"/>
    <col min="9472" max="9472" width="17.375" style="88" customWidth="true"/>
    <col min="9473" max="9722" width="9" style="88" customWidth="true"/>
    <col min="9723" max="9723" width="29.625" style="88" customWidth="true"/>
    <col min="9724" max="9724" width="12.75" style="88"/>
    <col min="9725" max="9725" width="29.75" style="88" customWidth="true"/>
    <col min="9726" max="9726" width="17" style="88" customWidth="true"/>
    <col min="9727" max="9727" width="37" style="88" customWidth="true"/>
    <col min="9728" max="9728" width="17.375" style="88" customWidth="true"/>
    <col min="9729" max="9978" width="9" style="88" customWidth="true"/>
    <col min="9979" max="9979" width="29.625" style="88" customWidth="true"/>
    <col min="9980" max="9980" width="12.75" style="88"/>
    <col min="9981" max="9981" width="29.75" style="88" customWidth="true"/>
    <col min="9982" max="9982" width="17" style="88" customWidth="true"/>
    <col min="9983" max="9983" width="37" style="88" customWidth="true"/>
    <col min="9984" max="9984" width="17.375" style="88" customWidth="true"/>
    <col min="9985" max="10234" width="9" style="88" customWidth="true"/>
    <col min="10235" max="10235" width="29.625" style="88" customWidth="true"/>
    <col min="10236" max="10236" width="12.75" style="88"/>
    <col min="10237" max="10237" width="29.75" style="88" customWidth="true"/>
    <col min="10238" max="10238" width="17" style="88" customWidth="true"/>
    <col min="10239" max="10239" width="37" style="88" customWidth="true"/>
    <col min="10240" max="10240" width="17.375" style="88" customWidth="true"/>
    <col min="10241" max="10490" width="9" style="88" customWidth="true"/>
    <col min="10491" max="10491" width="29.625" style="88" customWidth="true"/>
    <col min="10492" max="10492" width="12.75" style="88"/>
    <col min="10493" max="10493" width="29.75" style="88" customWidth="true"/>
    <col min="10494" max="10494" width="17" style="88" customWidth="true"/>
    <col min="10495" max="10495" width="37" style="88" customWidth="true"/>
    <col min="10496" max="10496" width="17.375" style="88" customWidth="true"/>
    <col min="10497" max="10746" width="9" style="88" customWidth="true"/>
    <col min="10747" max="10747" width="29.625" style="88" customWidth="true"/>
    <col min="10748" max="10748" width="12.75" style="88"/>
    <col min="10749" max="10749" width="29.75" style="88" customWidth="true"/>
    <col min="10750" max="10750" width="17" style="88" customWidth="true"/>
    <col min="10751" max="10751" width="37" style="88" customWidth="true"/>
    <col min="10752" max="10752" width="17.375" style="88" customWidth="true"/>
    <col min="10753" max="11002" width="9" style="88" customWidth="true"/>
    <col min="11003" max="11003" width="29.625" style="88" customWidth="true"/>
    <col min="11004" max="11004" width="12.75" style="88"/>
    <col min="11005" max="11005" width="29.75" style="88" customWidth="true"/>
    <col min="11006" max="11006" width="17" style="88" customWidth="true"/>
    <col min="11007" max="11007" width="37" style="88" customWidth="true"/>
    <col min="11008" max="11008" width="17.375" style="88" customWidth="true"/>
    <col min="11009" max="11258" width="9" style="88" customWidth="true"/>
    <col min="11259" max="11259" width="29.625" style="88" customWidth="true"/>
    <col min="11260" max="11260" width="12.75" style="88"/>
    <col min="11261" max="11261" width="29.75" style="88" customWidth="true"/>
    <col min="11262" max="11262" width="17" style="88" customWidth="true"/>
    <col min="11263" max="11263" width="37" style="88" customWidth="true"/>
    <col min="11264" max="11264" width="17.375" style="88" customWidth="true"/>
    <col min="11265" max="11514" width="9" style="88" customWidth="true"/>
    <col min="11515" max="11515" width="29.625" style="88" customWidth="true"/>
    <col min="11516" max="11516" width="12.75" style="88"/>
    <col min="11517" max="11517" width="29.75" style="88" customWidth="true"/>
    <col min="11518" max="11518" width="17" style="88" customWidth="true"/>
    <col min="11519" max="11519" width="37" style="88" customWidth="true"/>
    <col min="11520" max="11520" width="17.375" style="88" customWidth="true"/>
    <col min="11521" max="11770" width="9" style="88" customWidth="true"/>
    <col min="11771" max="11771" width="29.625" style="88" customWidth="true"/>
    <col min="11772" max="11772" width="12.75" style="88"/>
    <col min="11773" max="11773" width="29.75" style="88" customWidth="true"/>
    <col min="11774" max="11774" width="17" style="88" customWidth="true"/>
    <col min="11775" max="11775" width="37" style="88" customWidth="true"/>
    <col min="11776" max="11776" width="17.375" style="88" customWidth="true"/>
    <col min="11777" max="12026" width="9" style="88" customWidth="true"/>
    <col min="12027" max="12027" width="29.625" style="88" customWidth="true"/>
    <col min="12028" max="12028" width="12.75" style="88"/>
    <col min="12029" max="12029" width="29.75" style="88" customWidth="true"/>
    <col min="12030" max="12030" width="17" style="88" customWidth="true"/>
    <col min="12031" max="12031" width="37" style="88" customWidth="true"/>
    <col min="12032" max="12032" width="17.375" style="88" customWidth="true"/>
    <col min="12033" max="12282" width="9" style="88" customWidth="true"/>
    <col min="12283" max="12283" width="29.625" style="88" customWidth="true"/>
    <col min="12284" max="12284" width="12.75" style="88"/>
    <col min="12285" max="12285" width="29.75" style="88" customWidth="true"/>
    <col min="12286" max="12286" width="17" style="88" customWidth="true"/>
    <col min="12287" max="12287" width="37" style="88" customWidth="true"/>
    <col min="12288" max="12288" width="17.375" style="88" customWidth="true"/>
    <col min="12289" max="12538" width="9" style="88" customWidth="true"/>
    <col min="12539" max="12539" width="29.625" style="88" customWidth="true"/>
    <col min="12540" max="12540" width="12.75" style="88"/>
    <col min="12541" max="12541" width="29.75" style="88" customWidth="true"/>
    <col min="12542" max="12542" width="17" style="88" customWidth="true"/>
    <col min="12543" max="12543" width="37" style="88" customWidth="true"/>
    <col min="12544" max="12544" width="17.375" style="88" customWidth="true"/>
    <col min="12545" max="12794" width="9" style="88" customWidth="true"/>
    <col min="12795" max="12795" width="29.625" style="88" customWidth="true"/>
    <col min="12796" max="12796" width="12.75" style="88"/>
    <col min="12797" max="12797" width="29.75" style="88" customWidth="true"/>
    <col min="12798" max="12798" width="17" style="88" customWidth="true"/>
    <col min="12799" max="12799" width="37" style="88" customWidth="true"/>
    <col min="12800" max="12800" width="17.375" style="88" customWidth="true"/>
    <col min="12801" max="13050" width="9" style="88" customWidth="true"/>
    <col min="13051" max="13051" width="29.625" style="88" customWidth="true"/>
    <col min="13052" max="13052" width="12.75" style="88"/>
    <col min="13053" max="13053" width="29.75" style="88" customWidth="true"/>
    <col min="13054" max="13054" width="17" style="88" customWidth="true"/>
    <col min="13055" max="13055" width="37" style="88" customWidth="true"/>
    <col min="13056" max="13056" width="17.375" style="88" customWidth="true"/>
    <col min="13057" max="13306" width="9" style="88" customWidth="true"/>
    <col min="13307" max="13307" width="29.625" style="88" customWidth="true"/>
    <col min="13308" max="13308" width="12.75" style="88"/>
    <col min="13309" max="13309" width="29.75" style="88" customWidth="true"/>
    <col min="13310" max="13310" width="17" style="88" customWidth="true"/>
    <col min="13311" max="13311" width="37" style="88" customWidth="true"/>
    <col min="13312" max="13312" width="17.375" style="88" customWidth="true"/>
    <col min="13313" max="13562" width="9" style="88" customWidth="true"/>
    <col min="13563" max="13563" width="29.625" style="88" customWidth="true"/>
    <col min="13564" max="13564" width="12.75" style="88"/>
    <col min="13565" max="13565" width="29.75" style="88" customWidth="true"/>
    <col min="13566" max="13566" width="17" style="88" customWidth="true"/>
    <col min="13567" max="13567" width="37" style="88" customWidth="true"/>
    <col min="13568" max="13568" width="17.375" style="88" customWidth="true"/>
    <col min="13569" max="13818" width="9" style="88" customWidth="true"/>
    <col min="13819" max="13819" width="29.625" style="88" customWidth="true"/>
    <col min="13820" max="13820" width="12.75" style="88"/>
    <col min="13821" max="13821" width="29.75" style="88" customWidth="true"/>
    <col min="13822" max="13822" width="17" style="88" customWidth="true"/>
    <col min="13823" max="13823" width="37" style="88" customWidth="true"/>
    <col min="13824" max="13824" width="17.375" style="88" customWidth="true"/>
    <col min="13825" max="14074" width="9" style="88" customWidth="true"/>
    <col min="14075" max="14075" width="29.625" style="88" customWidth="true"/>
    <col min="14076" max="14076" width="12.75" style="88"/>
    <col min="14077" max="14077" width="29.75" style="88" customWidth="true"/>
    <col min="14078" max="14078" width="17" style="88" customWidth="true"/>
    <col min="14079" max="14079" width="37" style="88" customWidth="true"/>
    <col min="14080" max="14080" width="17.375" style="88" customWidth="true"/>
    <col min="14081" max="14330" width="9" style="88" customWidth="true"/>
    <col min="14331" max="14331" width="29.625" style="88" customWidth="true"/>
    <col min="14332" max="14332" width="12.75" style="88"/>
    <col min="14333" max="14333" width="29.75" style="88" customWidth="true"/>
    <col min="14334" max="14334" width="17" style="88" customWidth="true"/>
    <col min="14335" max="14335" width="37" style="88" customWidth="true"/>
    <col min="14336" max="14336" width="17.375" style="88" customWidth="true"/>
    <col min="14337" max="14586" width="9" style="88" customWidth="true"/>
    <col min="14587" max="14587" width="29.625" style="88" customWidth="true"/>
    <col min="14588" max="14588" width="12.75" style="88"/>
    <col min="14589" max="14589" width="29.75" style="88" customWidth="true"/>
    <col min="14590" max="14590" width="17" style="88" customWidth="true"/>
    <col min="14591" max="14591" width="37" style="88" customWidth="true"/>
    <col min="14592" max="14592" width="17.375" style="88" customWidth="true"/>
    <col min="14593" max="14842" width="9" style="88" customWidth="true"/>
    <col min="14843" max="14843" width="29.625" style="88" customWidth="true"/>
    <col min="14844" max="14844" width="12.75" style="88"/>
    <col min="14845" max="14845" width="29.75" style="88" customWidth="true"/>
    <col min="14846" max="14846" width="17" style="88" customWidth="true"/>
    <col min="14847" max="14847" width="37" style="88" customWidth="true"/>
    <col min="14848" max="14848" width="17.375" style="88" customWidth="true"/>
    <col min="14849" max="15098" width="9" style="88" customWidth="true"/>
    <col min="15099" max="15099" width="29.625" style="88" customWidth="true"/>
    <col min="15100" max="15100" width="12.75" style="88"/>
    <col min="15101" max="15101" width="29.75" style="88" customWidth="true"/>
    <col min="15102" max="15102" width="17" style="88" customWidth="true"/>
    <col min="15103" max="15103" width="37" style="88" customWidth="true"/>
    <col min="15104" max="15104" width="17.375" style="88" customWidth="true"/>
    <col min="15105" max="15354" width="9" style="88" customWidth="true"/>
    <col min="15355" max="15355" width="29.625" style="88" customWidth="true"/>
    <col min="15356" max="15356" width="12.75" style="88"/>
    <col min="15357" max="15357" width="29.75" style="88" customWidth="true"/>
    <col min="15358" max="15358" width="17" style="88" customWidth="true"/>
    <col min="15359" max="15359" width="37" style="88" customWidth="true"/>
    <col min="15360" max="15360" width="17.375" style="88" customWidth="true"/>
    <col min="15361" max="15610" width="9" style="88" customWidth="true"/>
    <col min="15611" max="15611" width="29.625" style="88" customWidth="true"/>
    <col min="15612" max="15612" width="12.75" style="88"/>
    <col min="15613" max="15613" width="29.75" style="88" customWidth="true"/>
    <col min="15614" max="15614" width="17" style="88" customWidth="true"/>
    <col min="15615" max="15615" width="37" style="88" customWidth="true"/>
    <col min="15616" max="15616" width="17.375" style="88" customWidth="true"/>
    <col min="15617" max="15866" width="9" style="88" customWidth="true"/>
    <col min="15867" max="15867" width="29.625" style="88" customWidth="true"/>
    <col min="15868" max="15868" width="12.75" style="88"/>
    <col min="15869" max="15869" width="29.75" style="88" customWidth="true"/>
    <col min="15870" max="15870" width="17" style="88" customWidth="true"/>
    <col min="15871" max="15871" width="37" style="88" customWidth="true"/>
    <col min="15872" max="15872" width="17.375" style="88" customWidth="true"/>
    <col min="15873" max="16122" width="9" style="88" customWidth="true"/>
    <col min="16123" max="16123" width="29.625" style="88" customWidth="true"/>
    <col min="16124" max="16124" width="12.75" style="88"/>
    <col min="16125" max="16125" width="29.75" style="88" customWidth="true"/>
    <col min="16126" max="16126" width="17" style="88" customWidth="true"/>
    <col min="16127" max="16127" width="37" style="88" customWidth="true"/>
    <col min="16128" max="16128" width="17.375" style="88" customWidth="true"/>
    <col min="16129" max="16378" width="9" style="88" customWidth="true"/>
    <col min="16379" max="16379" width="29.625" style="88" customWidth="true"/>
    <col min="16380" max="16384" width="12.75" style="88"/>
  </cols>
  <sheetData>
    <row r="1" ht="18" spans="1:4">
      <c r="A1" s="73" t="s">
        <v>1590</v>
      </c>
      <c r="B1" s="102"/>
      <c r="C1" s="103"/>
      <c r="D1" s="104"/>
    </row>
    <row r="2" ht="30" customHeight="true" spans="1:4">
      <c r="A2" s="105" t="s">
        <v>1591</v>
      </c>
      <c r="B2" s="106"/>
      <c r="C2" s="105"/>
      <c r="D2" s="106"/>
    </row>
    <row r="3" s="98" customFormat="true" ht="21.95" customHeight="true" spans="1:4">
      <c r="A3" s="107"/>
      <c r="B3" s="108"/>
      <c r="C3" s="109"/>
      <c r="D3" s="110" t="s">
        <v>2</v>
      </c>
    </row>
    <row r="4" s="98" customFormat="true" ht="24" customHeight="true" spans="1:4">
      <c r="A4" s="111" t="s">
        <v>622</v>
      </c>
      <c r="B4" s="112" t="s">
        <v>61</v>
      </c>
      <c r="C4" s="111" t="s">
        <v>148</v>
      </c>
      <c r="D4" s="112" t="s">
        <v>61</v>
      </c>
    </row>
    <row r="5" s="98" customFormat="true" ht="24" customHeight="true" spans="1:4">
      <c r="A5" s="111" t="s">
        <v>69</v>
      </c>
      <c r="B5" s="113">
        <f>B6+B19</f>
        <v>0</v>
      </c>
      <c r="C5" s="111" t="s">
        <v>69</v>
      </c>
      <c r="D5" s="114">
        <f>B5</f>
        <v>0</v>
      </c>
    </row>
    <row r="6" s="98" customFormat="true" ht="24" customHeight="true" spans="1:4">
      <c r="A6" s="115" t="s">
        <v>70</v>
      </c>
      <c r="B6" s="114">
        <f>SUM(B7:B10)</f>
        <v>0</v>
      </c>
      <c r="C6" s="116" t="s">
        <v>71</v>
      </c>
      <c r="D6" s="114">
        <f>D7+D11+D14+D17</f>
        <v>0</v>
      </c>
    </row>
    <row r="7" s="98" customFormat="true" ht="20.1" customHeight="true" spans="1:5">
      <c r="A7" s="117" t="s">
        <v>871</v>
      </c>
      <c r="B7" s="118"/>
      <c r="C7" s="119" t="s">
        <v>872</v>
      </c>
      <c r="D7" s="118"/>
      <c r="E7" s="133"/>
    </row>
    <row r="8" s="98" customFormat="true" ht="20.1" customHeight="true" spans="1:5">
      <c r="A8" s="117" t="s">
        <v>873</v>
      </c>
      <c r="B8" s="118"/>
      <c r="C8" s="120" t="s">
        <v>1592</v>
      </c>
      <c r="D8" s="118"/>
      <c r="E8" s="133"/>
    </row>
    <row r="9" s="98" customFormat="true" ht="20.1" customHeight="true" spans="1:4">
      <c r="A9" s="117" t="s">
        <v>875</v>
      </c>
      <c r="B9" s="118"/>
      <c r="C9" s="120" t="s">
        <v>1593</v>
      </c>
      <c r="D9" s="118"/>
    </row>
    <row r="10" s="98" customFormat="true" ht="20.1" customHeight="true" spans="1:4">
      <c r="A10" s="117" t="s">
        <v>877</v>
      </c>
      <c r="B10" s="118"/>
      <c r="C10" s="120" t="s">
        <v>1594</v>
      </c>
      <c r="D10" s="118"/>
    </row>
    <row r="11" s="98" customFormat="true" ht="20.1" customHeight="true" spans="1:6">
      <c r="A11" s="121"/>
      <c r="B11" s="122"/>
      <c r="C11" s="119" t="s">
        <v>880</v>
      </c>
      <c r="D11" s="118"/>
      <c r="E11" s="133"/>
      <c r="F11" s="134"/>
    </row>
    <row r="12" s="98" customFormat="true" ht="20.1" customHeight="true" spans="1:6">
      <c r="A12" s="123"/>
      <c r="B12" s="122"/>
      <c r="C12" s="120" t="s">
        <v>881</v>
      </c>
      <c r="D12" s="118"/>
      <c r="F12" s="134"/>
    </row>
    <row r="13" s="98" customFormat="true" ht="20.1" customHeight="true" spans="1:6">
      <c r="A13" s="124"/>
      <c r="B13" s="125"/>
      <c r="C13" s="120" t="s">
        <v>1595</v>
      </c>
      <c r="D13" s="118"/>
      <c r="F13" s="134"/>
    </row>
    <row r="14" s="98" customFormat="true" ht="20.1" customHeight="true" spans="1:6">
      <c r="A14" s="126"/>
      <c r="B14" s="127"/>
      <c r="C14" s="119" t="s">
        <v>1596</v>
      </c>
      <c r="D14" s="118"/>
      <c r="F14" s="134"/>
    </row>
    <row r="15" s="98" customFormat="true" ht="20.1" customHeight="true" spans="1:4">
      <c r="A15" s="121"/>
      <c r="B15" s="128"/>
      <c r="C15" s="120" t="s">
        <v>1597</v>
      </c>
      <c r="D15" s="118"/>
    </row>
    <row r="16" s="98" customFormat="true" ht="20.1" customHeight="true" spans="1:4">
      <c r="A16" s="123"/>
      <c r="B16" s="122"/>
      <c r="C16" s="120" t="s">
        <v>1598</v>
      </c>
      <c r="D16" s="118"/>
    </row>
    <row r="17" s="98" customFormat="true" ht="20.1" customHeight="true" spans="1:4">
      <c r="A17" s="123"/>
      <c r="B17" s="122"/>
      <c r="C17" s="119" t="s">
        <v>885</v>
      </c>
      <c r="D17" s="118"/>
    </row>
    <row r="18" s="98" customFormat="true" ht="20.1" customHeight="true" spans="1:4">
      <c r="A18" s="123"/>
      <c r="B18" s="122"/>
      <c r="C18" s="120" t="s">
        <v>1599</v>
      </c>
      <c r="D18" s="118"/>
    </row>
    <row r="19" s="98" customFormat="true" ht="20.1" customHeight="true" spans="1:5">
      <c r="A19" s="129" t="s">
        <v>120</v>
      </c>
      <c r="B19" s="130">
        <f>B20</f>
        <v>0</v>
      </c>
      <c r="C19" s="129" t="s">
        <v>121</v>
      </c>
      <c r="D19" s="114">
        <f>D20</f>
        <v>0</v>
      </c>
      <c r="E19" s="135"/>
    </row>
    <row r="20" s="98" customFormat="true" ht="20.1" customHeight="true" spans="1:4">
      <c r="A20" s="117" t="s">
        <v>1600</v>
      </c>
      <c r="B20" s="118"/>
      <c r="C20" s="117" t="s">
        <v>1434</v>
      </c>
      <c r="D20" s="118"/>
    </row>
    <row r="21" ht="43.5" customHeight="true" spans="1:4">
      <c r="A21" s="131" t="s">
        <v>1601</v>
      </c>
      <c r="B21" s="132"/>
      <c r="C21" s="131"/>
      <c r="D21" s="132"/>
    </row>
    <row r="22" ht="22.15" customHeight="true" spans="1:1">
      <c r="A22" s="88" t="s">
        <v>686</v>
      </c>
    </row>
    <row r="23" ht="22.15" customHeight="true"/>
  </sheetData>
  <mergeCells count="3">
    <mergeCell ref="A1:B1"/>
    <mergeCell ref="A2:D2"/>
    <mergeCell ref="A21:D21"/>
  </mergeCells>
  <printOptions horizontalCentered="true"/>
  <pageMargins left="0.236220472440945" right="0.236220472440945" top="0.511811023622047" bottom="0.31496062992126" header="0.31496062992126" footer="0.31496062992126"/>
  <pageSetup paperSize="9" orientation="portrait" blackAndWhite="true" errors="blank"/>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Q45"/>
  <sheetViews>
    <sheetView showZeros="0" topLeftCell="D1" workbookViewId="0">
      <selection activeCell="M14" sqref="M14"/>
    </sheetView>
  </sheetViews>
  <sheetFormatPr defaultColWidth="9" defaultRowHeight="21.95" customHeight="true"/>
  <cols>
    <col min="1" max="1" width="29.125" style="530" customWidth="true"/>
    <col min="2" max="2" width="11.625" style="531" customWidth="true"/>
    <col min="3" max="3" width="11.125" style="531" hidden="true" customWidth="true"/>
    <col min="4" max="4" width="11.625" style="531" customWidth="true"/>
    <col min="5" max="5" width="11.875" style="531" customWidth="true"/>
    <col min="6" max="6" width="10.125" style="532" hidden="true" customWidth="true"/>
    <col min="7" max="7" width="14.625" style="533" customWidth="true"/>
    <col min="8" max="8" width="11.875" style="533" customWidth="true"/>
    <col min="9" max="9" width="31.125" style="530" customWidth="true"/>
    <col min="10" max="10" width="11.625" style="531" customWidth="true"/>
    <col min="11" max="11" width="8.125" style="531" hidden="true" customWidth="true"/>
    <col min="12" max="13" width="11.625" style="531" customWidth="true"/>
    <col min="14" max="14" width="12.375" style="532" hidden="true" customWidth="true"/>
    <col min="15" max="15" width="12.5" style="533" customWidth="true"/>
    <col min="16" max="16" width="13" style="533" customWidth="true"/>
    <col min="17" max="256" width="9" style="530"/>
    <col min="257" max="257" width="4.875" style="530" customWidth="true"/>
    <col min="258" max="258" width="30.625" style="530" customWidth="true"/>
    <col min="259" max="259" width="17" style="530" customWidth="true"/>
    <col min="260" max="260" width="13.5" style="530" customWidth="true"/>
    <col min="261" max="261" width="32.125" style="530" customWidth="true"/>
    <col min="262" max="262" width="15.5" style="530" customWidth="true"/>
    <col min="263" max="263" width="12.25" style="530" customWidth="true"/>
    <col min="264" max="512" width="9" style="530"/>
    <col min="513" max="513" width="4.875" style="530" customWidth="true"/>
    <col min="514" max="514" width="30.625" style="530" customWidth="true"/>
    <col min="515" max="515" width="17" style="530" customWidth="true"/>
    <col min="516" max="516" width="13.5" style="530" customWidth="true"/>
    <col min="517" max="517" width="32.125" style="530" customWidth="true"/>
    <col min="518" max="518" width="15.5" style="530" customWidth="true"/>
    <col min="519" max="519" width="12.25" style="530" customWidth="true"/>
    <col min="520" max="768" width="9" style="530"/>
    <col min="769" max="769" width="4.875" style="530" customWidth="true"/>
    <col min="770" max="770" width="30.625" style="530" customWidth="true"/>
    <col min="771" max="771" width="17" style="530" customWidth="true"/>
    <col min="772" max="772" width="13.5" style="530" customWidth="true"/>
    <col min="773" max="773" width="32.125" style="530" customWidth="true"/>
    <col min="774" max="774" width="15.5" style="530" customWidth="true"/>
    <col min="775" max="775" width="12.25" style="530" customWidth="true"/>
    <col min="776" max="1024" width="9" style="530"/>
    <col min="1025" max="1025" width="4.875" style="530" customWidth="true"/>
    <col min="1026" max="1026" width="30.625" style="530" customWidth="true"/>
    <col min="1027" max="1027" width="17" style="530" customWidth="true"/>
    <col min="1028" max="1028" width="13.5" style="530" customWidth="true"/>
    <col min="1029" max="1029" width="32.125" style="530" customWidth="true"/>
    <col min="1030" max="1030" width="15.5" style="530" customWidth="true"/>
    <col min="1031" max="1031" width="12.25" style="530" customWidth="true"/>
    <col min="1032" max="1280" width="9" style="530"/>
    <col min="1281" max="1281" width="4.875" style="530" customWidth="true"/>
    <col min="1282" max="1282" width="30.625" style="530" customWidth="true"/>
    <col min="1283" max="1283" width="17" style="530" customWidth="true"/>
    <col min="1284" max="1284" width="13.5" style="530" customWidth="true"/>
    <col min="1285" max="1285" width="32.125" style="530" customWidth="true"/>
    <col min="1286" max="1286" width="15.5" style="530" customWidth="true"/>
    <col min="1287" max="1287" width="12.25" style="530" customWidth="true"/>
    <col min="1288" max="1536" width="9" style="530"/>
    <col min="1537" max="1537" width="4.875" style="530" customWidth="true"/>
    <col min="1538" max="1538" width="30.625" style="530" customWidth="true"/>
    <col min="1539" max="1539" width="17" style="530" customWidth="true"/>
    <col min="1540" max="1540" width="13.5" style="530" customWidth="true"/>
    <col min="1541" max="1541" width="32.125" style="530" customWidth="true"/>
    <col min="1542" max="1542" width="15.5" style="530" customWidth="true"/>
    <col min="1543" max="1543" width="12.25" style="530" customWidth="true"/>
    <col min="1544" max="1792" width="9" style="530"/>
    <col min="1793" max="1793" width="4.875" style="530" customWidth="true"/>
    <col min="1794" max="1794" width="30.625" style="530" customWidth="true"/>
    <col min="1795" max="1795" width="17" style="530" customWidth="true"/>
    <col min="1796" max="1796" width="13.5" style="530" customWidth="true"/>
    <col min="1797" max="1797" width="32.125" style="530" customWidth="true"/>
    <col min="1798" max="1798" width="15.5" style="530" customWidth="true"/>
    <col min="1799" max="1799" width="12.25" style="530" customWidth="true"/>
    <col min="1800" max="2048" width="9" style="530"/>
    <col min="2049" max="2049" width="4.875" style="530" customWidth="true"/>
    <col min="2050" max="2050" width="30.625" style="530" customWidth="true"/>
    <col min="2051" max="2051" width="17" style="530" customWidth="true"/>
    <col min="2052" max="2052" width="13.5" style="530" customWidth="true"/>
    <col min="2053" max="2053" width="32.125" style="530" customWidth="true"/>
    <col min="2054" max="2054" width="15.5" style="530" customWidth="true"/>
    <col min="2055" max="2055" width="12.25" style="530" customWidth="true"/>
    <col min="2056" max="2304" width="9" style="530"/>
    <col min="2305" max="2305" width="4.875" style="530" customWidth="true"/>
    <col min="2306" max="2306" width="30.625" style="530" customWidth="true"/>
    <col min="2307" max="2307" width="17" style="530" customWidth="true"/>
    <col min="2308" max="2308" width="13.5" style="530" customWidth="true"/>
    <col min="2309" max="2309" width="32.125" style="530" customWidth="true"/>
    <col min="2310" max="2310" width="15.5" style="530" customWidth="true"/>
    <col min="2311" max="2311" width="12.25" style="530" customWidth="true"/>
    <col min="2312" max="2560" width="9" style="530"/>
    <col min="2561" max="2561" width="4.875" style="530" customWidth="true"/>
    <col min="2562" max="2562" width="30.625" style="530" customWidth="true"/>
    <col min="2563" max="2563" width="17" style="530" customWidth="true"/>
    <col min="2564" max="2564" width="13.5" style="530" customWidth="true"/>
    <col min="2565" max="2565" width="32.125" style="530" customWidth="true"/>
    <col min="2566" max="2566" width="15.5" style="530" customWidth="true"/>
    <col min="2567" max="2567" width="12.25" style="530" customWidth="true"/>
    <col min="2568" max="2816" width="9" style="530"/>
    <col min="2817" max="2817" width="4.875" style="530" customWidth="true"/>
    <col min="2818" max="2818" width="30.625" style="530" customWidth="true"/>
    <col min="2819" max="2819" width="17" style="530" customWidth="true"/>
    <col min="2820" max="2820" width="13.5" style="530" customWidth="true"/>
    <col min="2821" max="2821" width="32.125" style="530" customWidth="true"/>
    <col min="2822" max="2822" width="15.5" style="530" customWidth="true"/>
    <col min="2823" max="2823" width="12.25" style="530" customWidth="true"/>
    <col min="2824" max="3072" width="9" style="530"/>
    <col min="3073" max="3073" width="4.875" style="530" customWidth="true"/>
    <col min="3074" max="3074" width="30.625" style="530" customWidth="true"/>
    <col min="3075" max="3075" width="17" style="530" customWidth="true"/>
    <col min="3076" max="3076" width="13.5" style="530" customWidth="true"/>
    <col min="3077" max="3077" width="32.125" style="530" customWidth="true"/>
    <col min="3078" max="3078" width="15.5" style="530" customWidth="true"/>
    <col min="3079" max="3079" width="12.25" style="530" customWidth="true"/>
    <col min="3080" max="3328" width="9" style="530"/>
    <col min="3329" max="3329" width="4.875" style="530" customWidth="true"/>
    <col min="3330" max="3330" width="30.625" style="530" customWidth="true"/>
    <col min="3331" max="3331" width="17" style="530" customWidth="true"/>
    <col min="3332" max="3332" width="13.5" style="530" customWidth="true"/>
    <col min="3333" max="3333" width="32.125" style="530" customWidth="true"/>
    <col min="3334" max="3334" width="15.5" style="530" customWidth="true"/>
    <col min="3335" max="3335" width="12.25" style="530" customWidth="true"/>
    <col min="3336" max="3584" width="9" style="530"/>
    <col min="3585" max="3585" width="4.875" style="530" customWidth="true"/>
    <col min="3586" max="3586" width="30.625" style="530" customWidth="true"/>
    <col min="3587" max="3587" width="17" style="530" customWidth="true"/>
    <col min="3588" max="3588" width="13.5" style="530" customWidth="true"/>
    <col min="3589" max="3589" width="32.125" style="530" customWidth="true"/>
    <col min="3590" max="3590" width="15.5" style="530" customWidth="true"/>
    <col min="3591" max="3591" width="12.25" style="530" customWidth="true"/>
    <col min="3592" max="3840" width="9" style="530"/>
    <col min="3841" max="3841" width="4.875" style="530" customWidth="true"/>
    <col min="3842" max="3842" width="30.625" style="530" customWidth="true"/>
    <col min="3843" max="3843" width="17" style="530" customWidth="true"/>
    <col min="3844" max="3844" width="13.5" style="530" customWidth="true"/>
    <col min="3845" max="3845" width="32.125" style="530" customWidth="true"/>
    <col min="3846" max="3846" width="15.5" style="530" customWidth="true"/>
    <col min="3847" max="3847" width="12.25" style="530" customWidth="true"/>
    <col min="3848" max="4096" width="9" style="530"/>
    <col min="4097" max="4097" width="4.875" style="530" customWidth="true"/>
    <col min="4098" max="4098" width="30.625" style="530" customWidth="true"/>
    <col min="4099" max="4099" width="17" style="530" customWidth="true"/>
    <col min="4100" max="4100" width="13.5" style="530" customWidth="true"/>
    <col min="4101" max="4101" width="32.125" style="530" customWidth="true"/>
    <col min="4102" max="4102" width="15.5" style="530" customWidth="true"/>
    <col min="4103" max="4103" width="12.25" style="530" customWidth="true"/>
    <col min="4104" max="4352" width="9" style="530"/>
    <col min="4353" max="4353" width="4.875" style="530" customWidth="true"/>
    <col min="4354" max="4354" width="30.625" style="530" customWidth="true"/>
    <col min="4355" max="4355" width="17" style="530" customWidth="true"/>
    <col min="4356" max="4356" width="13.5" style="530" customWidth="true"/>
    <col min="4357" max="4357" width="32.125" style="530" customWidth="true"/>
    <col min="4358" max="4358" width="15.5" style="530" customWidth="true"/>
    <col min="4359" max="4359" width="12.25" style="530" customWidth="true"/>
    <col min="4360" max="4608" width="9" style="530"/>
    <col min="4609" max="4609" width="4.875" style="530" customWidth="true"/>
    <col min="4610" max="4610" width="30.625" style="530" customWidth="true"/>
    <col min="4611" max="4611" width="17" style="530" customWidth="true"/>
    <col min="4612" max="4612" width="13.5" style="530" customWidth="true"/>
    <col min="4613" max="4613" width="32.125" style="530" customWidth="true"/>
    <col min="4614" max="4614" width="15.5" style="530" customWidth="true"/>
    <col min="4615" max="4615" width="12.25" style="530" customWidth="true"/>
    <col min="4616" max="4864" width="9" style="530"/>
    <col min="4865" max="4865" width="4.875" style="530" customWidth="true"/>
    <col min="4866" max="4866" width="30.625" style="530" customWidth="true"/>
    <col min="4867" max="4867" width="17" style="530" customWidth="true"/>
    <col min="4868" max="4868" width="13.5" style="530" customWidth="true"/>
    <col min="4869" max="4869" width="32.125" style="530" customWidth="true"/>
    <col min="4870" max="4870" width="15.5" style="530" customWidth="true"/>
    <col min="4871" max="4871" width="12.25" style="530" customWidth="true"/>
    <col min="4872" max="5120" width="9" style="530"/>
    <col min="5121" max="5121" width="4.875" style="530" customWidth="true"/>
    <col min="5122" max="5122" width="30.625" style="530" customWidth="true"/>
    <col min="5123" max="5123" width="17" style="530" customWidth="true"/>
    <col min="5124" max="5124" width="13.5" style="530" customWidth="true"/>
    <col min="5125" max="5125" width="32.125" style="530" customWidth="true"/>
    <col min="5126" max="5126" width="15.5" style="530" customWidth="true"/>
    <col min="5127" max="5127" width="12.25" style="530" customWidth="true"/>
    <col min="5128" max="5376" width="9" style="530"/>
    <col min="5377" max="5377" width="4.875" style="530" customWidth="true"/>
    <col min="5378" max="5378" width="30.625" style="530" customWidth="true"/>
    <col min="5379" max="5379" width="17" style="530" customWidth="true"/>
    <col min="5380" max="5380" width="13.5" style="530" customWidth="true"/>
    <col min="5381" max="5381" width="32.125" style="530" customWidth="true"/>
    <col min="5382" max="5382" width="15.5" style="530" customWidth="true"/>
    <col min="5383" max="5383" width="12.25" style="530" customWidth="true"/>
    <col min="5384" max="5632" width="9" style="530"/>
    <col min="5633" max="5633" width="4.875" style="530" customWidth="true"/>
    <col min="5634" max="5634" width="30.625" style="530" customWidth="true"/>
    <col min="5635" max="5635" width="17" style="530" customWidth="true"/>
    <col min="5636" max="5636" width="13.5" style="530" customWidth="true"/>
    <col min="5637" max="5637" width="32.125" style="530" customWidth="true"/>
    <col min="5638" max="5638" width="15.5" style="530" customWidth="true"/>
    <col min="5639" max="5639" width="12.25" style="530" customWidth="true"/>
    <col min="5640" max="5888" width="9" style="530"/>
    <col min="5889" max="5889" width="4.875" style="530" customWidth="true"/>
    <col min="5890" max="5890" width="30.625" style="530" customWidth="true"/>
    <col min="5891" max="5891" width="17" style="530" customWidth="true"/>
    <col min="5892" max="5892" width="13.5" style="530" customWidth="true"/>
    <col min="5893" max="5893" width="32.125" style="530" customWidth="true"/>
    <col min="5894" max="5894" width="15.5" style="530" customWidth="true"/>
    <col min="5895" max="5895" width="12.25" style="530" customWidth="true"/>
    <col min="5896" max="6144" width="9" style="530"/>
    <col min="6145" max="6145" width="4.875" style="530" customWidth="true"/>
    <col min="6146" max="6146" width="30.625" style="530" customWidth="true"/>
    <col min="6147" max="6147" width="17" style="530" customWidth="true"/>
    <col min="6148" max="6148" width="13.5" style="530" customWidth="true"/>
    <col min="6149" max="6149" width="32.125" style="530" customWidth="true"/>
    <col min="6150" max="6150" width="15.5" style="530" customWidth="true"/>
    <col min="6151" max="6151" width="12.25" style="530" customWidth="true"/>
    <col min="6152" max="6400" width="9" style="530"/>
    <col min="6401" max="6401" width="4.875" style="530" customWidth="true"/>
    <col min="6402" max="6402" width="30.625" style="530" customWidth="true"/>
    <col min="6403" max="6403" width="17" style="530" customWidth="true"/>
    <col min="6404" max="6404" width="13.5" style="530" customWidth="true"/>
    <col min="6405" max="6405" width="32.125" style="530" customWidth="true"/>
    <col min="6406" max="6406" width="15.5" style="530" customWidth="true"/>
    <col min="6407" max="6407" width="12.25" style="530" customWidth="true"/>
    <col min="6408" max="6656" width="9" style="530"/>
    <col min="6657" max="6657" width="4.875" style="530" customWidth="true"/>
    <col min="6658" max="6658" width="30.625" style="530" customWidth="true"/>
    <col min="6659" max="6659" width="17" style="530" customWidth="true"/>
    <col min="6660" max="6660" width="13.5" style="530" customWidth="true"/>
    <col min="6661" max="6661" width="32.125" style="530" customWidth="true"/>
    <col min="6662" max="6662" width="15.5" style="530" customWidth="true"/>
    <col min="6663" max="6663" width="12.25" style="530" customWidth="true"/>
    <col min="6664" max="6912" width="9" style="530"/>
    <col min="6913" max="6913" width="4.875" style="530" customWidth="true"/>
    <col min="6914" max="6914" width="30.625" style="530" customWidth="true"/>
    <col min="6915" max="6915" width="17" style="530" customWidth="true"/>
    <col min="6916" max="6916" width="13.5" style="530" customWidth="true"/>
    <col min="6917" max="6917" width="32.125" style="530" customWidth="true"/>
    <col min="6918" max="6918" width="15.5" style="530" customWidth="true"/>
    <col min="6919" max="6919" width="12.25" style="530" customWidth="true"/>
    <col min="6920" max="7168" width="9" style="530"/>
    <col min="7169" max="7169" width="4.875" style="530" customWidth="true"/>
    <col min="7170" max="7170" width="30.625" style="530" customWidth="true"/>
    <col min="7171" max="7171" width="17" style="530" customWidth="true"/>
    <col min="7172" max="7172" width="13.5" style="530" customWidth="true"/>
    <col min="7173" max="7173" width="32.125" style="530" customWidth="true"/>
    <col min="7174" max="7174" width="15.5" style="530" customWidth="true"/>
    <col min="7175" max="7175" width="12.25" style="530" customWidth="true"/>
    <col min="7176" max="7424" width="9" style="530"/>
    <col min="7425" max="7425" width="4.875" style="530" customWidth="true"/>
    <col min="7426" max="7426" width="30.625" style="530" customWidth="true"/>
    <col min="7427" max="7427" width="17" style="530" customWidth="true"/>
    <col min="7428" max="7428" width="13.5" style="530" customWidth="true"/>
    <col min="7429" max="7429" width="32.125" style="530" customWidth="true"/>
    <col min="7430" max="7430" width="15.5" style="530" customWidth="true"/>
    <col min="7431" max="7431" width="12.25" style="530" customWidth="true"/>
    <col min="7432" max="7680" width="9" style="530"/>
    <col min="7681" max="7681" width="4.875" style="530" customWidth="true"/>
    <col min="7682" max="7682" width="30.625" style="530" customWidth="true"/>
    <col min="7683" max="7683" width="17" style="530" customWidth="true"/>
    <col min="7684" max="7684" width="13.5" style="530" customWidth="true"/>
    <col min="7685" max="7685" width="32.125" style="530" customWidth="true"/>
    <col min="7686" max="7686" width="15.5" style="530" customWidth="true"/>
    <col min="7687" max="7687" width="12.25" style="530" customWidth="true"/>
    <col min="7688" max="7936" width="9" style="530"/>
    <col min="7937" max="7937" width="4.875" style="530" customWidth="true"/>
    <col min="7938" max="7938" width="30.625" style="530" customWidth="true"/>
    <col min="7939" max="7939" width="17" style="530" customWidth="true"/>
    <col min="7940" max="7940" width="13.5" style="530" customWidth="true"/>
    <col min="7941" max="7941" width="32.125" style="530" customWidth="true"/>
    <col min="7942" max="7942" width="15.5" style="530" customWidth="true"/>
    <col min="7943" max="7943" width="12.25" style="530" customWidth="true"/>
    <col min="7944" max="8192" width="9" style="530"/>
    <col min="8193" max="8193" width="4.875" style="530" customWidth="true"/>
    <col min="8194" max="8194" width="30.625" style="530" customWidth="true"/>
    <col min="8195" max="8195" width="17" style="530" customWidth="true"/>
    <col min="8196" max="8196" width="13.5" style="530" customWidth="true"/>
    <col min="8197" max="8197" width="32.125" style="530" customWidth="true"/>
    <col min="8198" max="8198" width="15.5" style="530" customWidth="true"/>
    <col min="8199" max="8199" width="12.25" style="530" customWidth="true"/>
    <col min="8200" max="8448" width="9" style="530"/>
    <col min="8449" max="8449" width="4.875" style="530" customWidth="true"/>
    <col min="8450" max="8450" width="30.625" style="530" customWidth="true"/>
    <col min="8451" max="8451" width="17" style="530" customWidth="true"/>
    <col min="8452" max="8452" width="13.5" style="530" customWidth="true"/>
    <col min="8453" max="8453" width="32.125" style="530" customWidth="true"/>
    <col min="8454" max="8454" width="15.5" style="530" customWidth="true"/>
    <col min="8455" max="8455" width="12.25" style="530" customWidth="true"/>
    <col min="8456" max="8704" width="9" style="530"/>
    <col min="8705" max="8705" width="4.875" style="530" customWidth="true"/>
    <col min="8706" max="8706" width="30.625" style="530" customWidth="true"/>
    <col min="8707" max="8707" width="17" style="530" customWidth="true"/>
    <col min="8708" max="8708" width="13.5" style="530" customWidth="true"/>
    <col min="8709" max="8709" width="32.125" style="530" customWidth="true"/>
    <col min="8710" max="8710" width="15.5" style="530" customWidth="true"/>
    <col min="8711" max="8711" width="12.25" style="530" customWidth="true"/>
    <col min="8712" max="8960" width="9" style="530"/>
    <col min="8961" max="8961" width="4.875" style="530" customWidth="true"/>
    <col min="8962" max="8962" width="30.625" style="530" customWidth="true"/>
    <col min="8963" max="8963" width="17" style="530" customWidth="true"/>
    <col min="8964" max="8964" width="13.5" style="530" customWidth="true"/>
    <col min="8965" max="8965" width="32.125" style="530" customWidth="true"/>
    <col min="8966" max="8966" width="15.5" style="530" customWidth="true"/>
    <col min="8967" max="8967" width="12.25" style="530" customWidth="true"/>
    <col min="8968" max="9216" width="9" style="530"/>
    <col min="9217" max="9217" width="4.875" style="530" customWidth="true"/>
    <col min="9218" max="9218" width="30.625" style="530" customWidth="true"/>
    <col min="9219" max="9219" width="17" style="530" customWidth="true"/>
    <col min="9220" max="9220" width="13.5" style="530" customWidth="true"/>
    <col min="9221" max="9221" width="32.125" style="530" customWidth="true"/>
    <col min="9222" max="9222" width="15.5" style="530" customWidth="true"/>
    <col min="9223" max="9223" width="12.25" style="530" customWidth="true"/>
    <col min="9224" max="9472" width="9" style="530"/>
    <col min="9473" max="9473" width="4.875" style="530" customWidth="true"/>
    <col min="9474" max="9474" width="30.625" style="530" customWidth="true"/>
    <col min="9475" max="9475" width="17" style="530" customWidth="true"/>
    <col min="9476" max="9476" width="13.5" style="530" customWidth="true"/>
    <col min="9477" max="9477" width="32.125" style="530" customWidth="true"/>
    <col min="9478" max="9478" width="15.5" style="530" customWidth="true"/>
    <col min="9479" max="9479" width="12.25" style="530" customWidth="true"/>
    <col min="9480" max="9728" width="9" style="530"/>
    <col min="9729" max="9729" width="4.875" style="530" customWidth="true"/>
    <col min="9730" max="9730" width="30.625" style="530" customWidth="true"/>
    <col min="9731" max="9731" width="17" style="530" customWidth="true"/>
    <col min="9732" max="9732" width="13.5" style="530" customWidth="true"/>
    <col min="9733" max="9733" width="32.125" style="530" customWidth="true"/>
    <col min="9734" max="9734" width="15.5" style="530" customWidth="true"/>
    <col min="9735" max="9735" width="12.25" style="530" customWidth="true"/>
    <col min="9736" max="9984" width="9" style="530"/>
    <col min="9985" max="9985" width="4.875" style="530" customWidth="true"/>
    <col min="9986" max="9986" width="30.625" style="530" customWidth="true"/>
    <col min="9987" max="9987" width="17" style="530" customWidth="true"/>
    <col min="9988" max="9988" width="13.5" style="530" customWidth="true"/>
    <col min="9989" max="9989" width="32.125" style="530" customWidth="true"/>
    <col min="9990" max="9990" width="15.5" style="530" customWidth="true"/>
    <col min="9991" max="9991" width="12.25" style="530" customWidth="true"/>
    <col min="9992" max="10240" width="9" style="530"/>
    <col min="10241" max="10241" width="4.875" style="530" customWidth="true"/>
    <col min="10242" max="10242" width="30.625" style="530" customWidth="true"/>
    <col min="10243" max="10243" width="17" style="530" customWidth="true"/>
    <col min="10244" max="10244" width="13.5" style="530" customWidth="true"/>
    <col min="10245" max="10245" width="32.125" style="530" customWidth="true"/>
    <col min="10246" max="10246" width="15.5" style="530" customWidth="true"/>
    <col min="10247" max="10247" width="12.25" style="530" customWidth="true"/>
    <col min="10248" max="10496" width="9" style="530"/>
    <col min="10497" max="10497" width="4.875" style="530" customWidth="true"/>
    <col min="10498" max="10498" width="30.625" style="530" customWidth="true"/>
    <col min="10499" max="10499" width="17" style="530" customWidth="true"/>
    <col min="10500" max="10500" width="13.5" style="530" customWidth="true"/>
    <col min="10501" max="10501" width="32.125" style="530" customWidth="true"/>
    <col min="10502" max="10502" width="15.5" style="530" customWidth="true"/>
    <col min="10503" max="10503" width="12.25" style="530" customWidth="true"/>
    <col min="10504" max="10752" width="9" style="530"/>
    <col min="10753" max="10753" width="4.875" style="530" customWidth="true"/>
    <col min="10754" max="10754" width="30.625" style="530" customWidth="true"/>
    <col min="10755" max="10755" width="17" style="530" customWidth="true"/>
    <col min="10756" max="10756" width="13.5" style="530" customWidth="true"/>
    <col min="10757" max="10757" width="32.125" style="530" customWidth="true"/>
    <col min="10758" max="10758" width="15.5" style="530" customWidth="true"/>
    <col min="10759" max="10759" width="12.25" style="530" customWidth="true"/>
    <col min="10760" max="11008" width="9" style="530"/>
    <col min="11009" max="11009" width="4.875" style="530" customWidth="true"/>
    <col min="11010" max="11010" width="30.625" style="530" customWidth="true"/>
    <col min="11011" max="11011" width="17" style="530" customWidth="true"/>
    <col min="11012" max="11012" width="13.5" style="530" customWidth="true"/>
    <col min="11013" max="11013" width="32.125" style="530" customWidth="true"/>
    <col min="11014" max="11014" width="15.5" style="530" customWidth="true"/>
    <col min="11015" max="11015" width="12.25" style="530" customWidth="true"/>
    <col min="11016" max="11264" width="9" style="530"/>
    <col min="11265" max="11265" width="4.875" style="530" customWidth="true"/>
    <col min="11266" max="11266" width="30.625" style="530" customWidth="true"/>
    <col min="11267" max="11267" width="17" style="530" customWidth="true"/>
    <col min="11268" max="11268" width="13.5" style="530" customWidth="true"/>
    <col min="11269" max="11269" width="32.125" style="530" customWidth="true"/>
    <col min="11270" max="11270" width="15.5" style="530" customWidth="true"/>
    <col min="11271" max="11271" width="12.25" style="530" customWidth="true"/>
    <col min="11272" max="11520" width="9" style="530"/>
    <col min="11521" max="11521" width="4.875" style="530" customWidth="true"/>
    <col min="11522" max="11522" width="30.625" style="530" customWidth="true"/>
    <col min="11523" max="11523" width="17" style="530" customWidth="true"/>
    <col min="11524" max="11524" width="13.5" style="530" customWidth="true"/>
    <col min="11525" max="11525" width="32.125" style="530" customWidth="true"/>
    <col min="11526" max="11526" width="15.5" style="530" customWidth="true"/>
    <col min="11527" max="11527" width="12.25" style="530" customWidth="true"/>
    <col min="11528" max="11776" width="9" style="530"/>
    <col min="11777" max="11777" width="4.875" style="530" customWidth="true"/>
    <col min="11778" max="11778" width="30.625" style="530" customWidth="true"/>
    <col min="11779" max="11779" width="17" style="530" customWidth="true"/>
    <col min="11780" max="11780" width="13.5" style="530" customWidth="true"/>
    <col min="11781" max="11781" width="32.125" style="530" customWidth="true"/>
    <col min="11782" max="11782" width="15.5" style="530" customWidth="true"/>
    <col min="11783" max="11783" width="12.25" style="530" customWidth="true"/>
    <col min="11784" max="12032" width="9" style="530"/>
    <col min="12033" max="12033" width="4.875" style="530" customWidth="true"/>
    <col min="12034" max="12034" width="30.625" style="530" customWidth="true"/>
    <col min="12035" max="12035" width="17" style="530" customWidth="true"/>
    <col min="12036" max="12036" width="13.5" style="530" customWidth="true"/>
    <col min="12037" max="12037" width="32.125" style="530" customWidth="true"/>
    <col min="12038" max="12038" width="15.5" style="530" customWidth="true"/>
    <col min="12039" max="12039" width="12.25" style="530" customWidth="true"/>
    <col min="12040" max="12288" width="9" style="530"/>
    <col min="12289" max="12289" width="4.875" style="530" customWidth="true"/>
    <col min="12290" max="12290" width="30.625" style="530" customWidth="true"/>
    <col min="12291" max="12291" width="17" style="530" customWidth="true"/>
    <col min="12292" max="12292" width="13.5" style="530" customWidth="true"/>
    <col min="12293" max="12293" width="32.125" style="530" customWidth="true"/>
    <col min="12294" max="12294" width="15.5" style="530" customWidth="true"/>
    <col min="12295" max="12295" width="12.25" style="530" customWidth="true"/>
    <col min="12296" max="12544" width="9" style="530"/>
    <col min="12545" max="12545" width="4.875" style="530" customWidth="true"/>
    <col min="12546" max="12546" width="30.625" style="530" customWidth="true"/>
    <col min="12547" max="12547" width="17" style="530" customWidth="true"/>
    <col min="12548" max="12548" width="13.5" style="530" customWidth="true"/>
    <col min="12549" max="12549" width="32.125" style="530" customWidth="true"/>
    <col min="12550" max="12550" width="15.5" style="530" customWidth="true"/>
    <col min="12551" max="12551" width="12.25" style="530" customWidth="true"/>
    <col min="12552" max="12800" width="9" style="530"/>
    <col min="12801" max="12801" width="4.875" style="530" customWidth="true"/>
    <col min="12802" max="12802" width="30.625" style="530" customWidth="true"/>
    <col min="12803" max="12803" width="17" style="530" customWidth="true"/>
    <col min="12804" max="12804" width="13.5" style="530" customWidth="true"/>
    <col min="12805" max="12805" width="32.125" style="530" customWidth="true"/>
    <col min="12806" max="12806" width="15.5" style="530" customWidth="true"/>
    <col min="12807" max="12807" width="12.25" style="530" customWidth="true"/>
    <col min="12808" max="13056" width="9" style="530"/>
    <col min="13057" max="13057" width="4.875" style="530" customWidth="true"/>
    <col min="13058" max="13058" width="30.625" style="530" customWidth="true"/>
    <col min="13059" max="13059" width="17" style="530" customWidth="true"/>
    <col min="13060" max="13060" width="13.5" style="530" customWidth="true"/>
    <col min="13061" max="13061" width="32.125" style="530" customWidth="true"/>
    <col min="13062" max="13062" width="15.5" style="530" customWidth="true"/>
    <col min="13063" max="13063" width="12.25" style="530" customWidth="true"/>
    <col min="13064" max="13312" width="9" style="530"/>
    <col min="13313" max="13313" width="4.875" style="530" customWidth="true"/>
    <col min="13314" max="13314" width="30.625" style="530" customWidth="true"/>
    <col min="13315" max="13315" width="17" style="530" customWidth="true"/>
    <col min="13316" max="13316" width="13.5" style="530" customWidth="true"/>
    <col min="13317" max="13317" width="32.125" style="530" customWidth="true"/>
    <col min="13318" max="13318" width="15.5" style="530" customWidth="true"/>
    <col min="13319" max="13319" width="12.25" style="530" customWidth="true"/>
    <col min="13320" max="13568" width="9" style="530"/>
    <col min="13569" max="13569" width="4.875" style="530" customWidth="true"/>
    <col min="13570" max="13570" width="30.625" style="530" customWidth="true"/>
    <col min="13571" max="13571" width="17" style="530" customWidth="true"/>
    <col min="13572" max="13572" width="13.5" style="530" customWidth="true"/>
    <col min="13573" max="13573" width="32.125" style="530" customWidth="true"/>
    <col min="13574" max="13574" width="15.5" style="530" customWidth="true"/>
    <col min="13575" max="13575" width="12.25" style="530" customWidth="true"/>
    <col min="13576" max="13824" width="9" style="530"/>
    <col min="13825" max="13825" width="4.875" style="530" customWidth="true"/>
    <col min="13826" max="13826" width="30.625" style="530" customWidth="true"/>
    <col min="13827" max="13827" width="17" style="530" customWidth="true"/>
    <col min="13828" max="13828" width="13.5" style="530" customWidth="true"/>
    <col min="13829" max="13829" width="32.125" style="530" customWidth="true"/>
    <col min="13830" max="13830" width="15.5" style="530" customWidth="true"/>
    <col min="13831" max="13831" width="12.25" style="530" customWidth="true"/>
    <col min="13832" max="14080" width="9" style="530"/>
    <col min="14081" max="14081" width="4.875" style="530" customWidth="true"/>
    <col min="14082" max="14082" width="30.625" style="530" customWidth="true"/>
    <col min="14083" max="14083" width="17" style="530" customWidth="true"/>
    <col min="14084" max="14084" width="13.5" style="530" customWidth="true"/>
    <col min="14085" max="14085" width="32.125" style="530" customWidth="true"/>
    <col min="14086" max="14086" width="15.5" style="530" customWidth="true"/>
    <col min="14087" max="14087" width="12.25" style="530" customWidth="true"/>
    <col min="14088" max="14336" width="9" style="530"/>
    <col min="14337" max="14337" width="4.875" style="530" customWidth="true"/>
    <col min="14338" max="14338" width="30.625" style="530" customWidth="true"/>
    <col min="14339" max="14339" width="17" style="530" customWidth="true"/>
    <col min="14340" max="14340" width="13.5" style="530" customWidth="true"/>
    <col min="14341" max="14341" width="32.125" style="530" customWidth="true"/>
    <col min="14342" max="14342" width="15.5" style="530" customWidth="true"/>
    <col min="14343" max="14343" width="12.25" style="530" customWidth="true"/>
    <col min="14344" max="14592" width="9" style="530"/>
    <col min="14593" max="14593" width="4.875" style="530" customWidth="true"/>
    <col min="14594" max="14594" width="30.625" style="530" customWidth="true"/>
    <col min="14595" max="14595" width="17" style="530" customWidth="true"/>
    <col min="14596" max="14596" width="13.5" style="530" customWidth="true"/>
    <col min="14597" max="14597" width="32.125" style="530" customWidth="true"/>
    <col min="14598" max="14598" width="15.5" style="530" customWidth="true"/>
    <col min="14599" max="14599" width="12.25" style="530" customWidth="true"/>
    <col min="14600" max="14848" width="9" style="530"/>
    <col min="14849" max="14849" width="4.875" style="530" customWidth="true"/>
    <col min="14850" max="14850" width="30.625" style="530" customWidth="true"/>
    <col min="14851" max="14851" width="17" style="530" customWidth="true"/>
    <col min="14852" max="14852" width="13.5" style="530" customWidth="true"/>
    <col min="14853" max="14853" width="32.125" style="530" customWidth="true"/>
    <col min="14854" max="14854" width="15.5" style="530" customWidth="true"/>
    <col min="14855" max="14855" width="12.25" style="530" customWidth="true"/>
    <col min="14856" max="15104" width="9" style="530"/>
    <col min="15105" max="15105" width="4.875" style="530" customWidth="true"/>
    <col min="15106" max="15106" width="30.625" style="530" customWidth="true"/>
    <col min="15107" max="15107" width="17" style="530" customWidth="true"/>
    <col min="15108" max="15108" width="13.5" style="530" customWidth="true"/>
    <col min="15109" max="15109" width="32.125" style="530" customWidth="true"/>
    <col min="15110" max="15110" width="15.5" style="530" customWidth="true"/>
    <col min="15111" max="15111" width="12.25" style="530" customWidth="true"/>
    <col min="15112" max="15360" width="9" style="530"/>
    <col min="15361" max="15361" width="4.875" style="530" customWidth="true"/>
    <col min="15362" max="15362" width="30.625" style="530" customWidth="true"/>
    <col min="15363" max="15363" width="17" style="530" customWidth="true"/>
    <col min="15364" max="15364" width="13.5" style="530" customWidth="true"/>
    <col min="15365" max="15365" width="32.125" style="530" customWidth="true"/>
    <col min="15366" max="15366" width="15.5" style="530" customWidth="true"/>
    <col min="15367" max="15367" width="12.25" style="530" customWidth="true"/>
    <col min="15368" max="15616" width="9" style="530"/>
    <col min="15617" max="15617" width="4.875" style="530" customWidth="true"/>
    <col min="15618" max="15618" width="30.625" style="530" customWidth="true"/>
    <col min="15619" max="15619" width="17" style="530" customWidth="true"/>
    <col min="15620" max="15620" width="13.5" style="530" customWidth="true"/>
    <col min="15621" max="15621" width="32.125" style="530" customWidth="true"/>
    <col min="15622" max="15622" width="15.5" style="530" customWidth="true"/>
    <col min="15623" max="15623" width="12.25" style="530" customWidth="true"/>
    <col min="15624" max="15872" width="9" style="530"/>
    <col min="15873" max="15873" width="4.875" style="530" customWidth="true"/>
    <col min="15874" max="15874" width="30.625" style="530" customWidth="true"/>
    <col min="15875" max="15875" width="17" style="530" customWidth="true"/>
    <col min="15876" max="15876" width="13.5" style="530" customWidth="true"/>
    <col min="15877" max="15877" width="32.125" style="530" customWidth="true"/>
    <col min="15878" max="15878" width="15.5" style="530" customWidth="true"/>
    <col min="15879" max="15879" width="12.25" style="530" customWidth="true"/>
    <col min="15880" max="16128" width="9" style="530"/>
    <col min="16129" max="16129" width="4.875" style="530" customWidth="true"/>
    <col min="16130" max="16130" width="30.625" style="530" customWidth="true"/>
    <col min="16131" max="16131" width="17" style="530" customWidth="true"/>
    <col min="16132" max="16132" width="13.5" style="530" customWidth="true"/>
    <col min="16133" max="16133" width="32.125" style="530" customWidth="true"/>
    <col min="16134" max="16134" width="15.5" style="530" customWidth="true"/>
    <col min="16135" max="16135" width="12.25" style="530" customWidth="true"/>
    <col min="16136" max="16384" width="9" style="530"/>
  </cols>
  <sheetData>
    <row r="1" ht="21" customHeight="true" spans="1:16">
      <c r="A1" s="27" t="s">
        <v>59</v>
      </c>
      <c r="B1" s="179"/>
      <c r="C1" s="179"/>
      <c r="D1" s="179"/>
      <c r="E1" s="179"/>
      <c r="F1" s="230"/>
      <c r="G1" s="296"/>
      <c r="H1" s="296"/>
      <c r="I1" s="27"/>
      <c r="J1" s="179"/>
      <c r="K1" s="179"/>
      <c r="L1" s="179"/>
      <c r="M1" s="179"/>
      <c r="N1" s="230"/>
      <c r="O1" s="27"/>
      <c r="P1" s="27"/>
    </row>
    <row r="2" ht="23.25" customHeight="true" spans="1:16">
      <c r="A2" s="534" t="s">
        <v>60</v>
      </c>
      <c r="B2" s="535"/>
      <c r="C2" s="535"/>
      <c r="D2" s="535"/>
      <c r="E2" s="535"/>
      <c r="F2" s="548"/>
      <c r="G2" s="549"/>
      <c r="H2" s="549"/>
      <c r="I2" s="534"/>
      <c r="J2" s="535"/>
      <c r="K2" s="535"/>
      <c r="L2" s="535"/>
      <c r="M2" s="535"/>
      <c r="N2" s="548"/>
      <c r="O2" s="534"/>
      <c r="P2" s="534"/>
    </row>
    <row r="3" ht="18" customHeight="true" spans="1:16">
      <c r="A3" s="536"/>
      <c r="B3" s="537"/>
      <c r="C3" s="537"/>
      <c r="D3" s="537"/>
      <c r="E3" s="537"/>
      <c r="F3" s="550"/>
      <c r="G3" s="551"/>
      <c r="H3" s="551"/>
      <c r="I3" s="536"/>
      <c r="J3" s="537"/>
      <c r="K3" s="537"/>
      <c r="L3" s="537"/>
      <c r="M3" s="537"/>
      <c r="N3" s="550"/>
      <c r="O3" s="551"/>
      <c r="P3" s="558" t="s">
        <v>2</v>
      </c>
    </row>
    <row r="4" ht="39" customHeight="true" spans="1:16">
      <c r="A4" s="363" t="s">
        <v>3</v>
      </c>
      <c r="B4" s="538" t="s">
        <v>61</v>
      </c>
      <c r="C4" s="538" t="s">
        <v>62</v>
      </c>
      <c r="D4" s="538" t="s">
        <v>63</v>
      </c>
      <c r="E4" s="538" t="s">
        <v>4</v>
      </c>
      <c r="F4" s="538" t="s">
        <v>64</v>
      </c>
      <c r="G4" s="451" t="s">
        <v>65</v>
      </c>
      <c r="H4" s="451" t="s">
        <v>66</v>
      </c>
      <c r="I4" s="363" t="s">
        <v>67</v>
      </c>
      <c r="J4" s="538" t="s">
        <v>61</v>
      </c>
      <c r="K4" s="538" t="s">
        <v>62</v>
      </c>
      <c r="L4" s="538" t="s">
        <v>63</v>
      </c>
      <c r="M4" s="538" t="s">
        <v>4</v>
      </c>
      <c r="N4" s="538" t="s">
        <v>68</v>
      </c>
      <c r="O4" s="451" t="s">
        <v>65</v>
      </c>
      <c r="P4" s="451" t="s">
        <v>66</v>
      </c>
    </row>
    <row r="5" ht="15.75" customHeight="true" spans="1:16">
      <c r="A5" s="363" t="s">
        <v>69</v>
      </c>
      <c r="B5" s="539">
        <f>B6+B33</f>
        <v>3329.75</v>
      </c>
      <c r="C5" s="539">
        <f>C6+C33</f>
        <v>0</v>
      </c>
      <c r="D5" s="539">
        <f>D6+D33</f>
        <v>4752.27</v>
      </c>
      <c r="E5" s="539">
        <f>E6+E33</f>
        <v>4752.27</v>
      </c>
      <c r="F5" s="539">
        <f>F6+F33</f>
        <v>5664.89</v>
      </c>
      <c r="G5" s="468">
        <f t="shared" ref="G5:G42" si="0">ROUND(E5/D5*100,1)</f>
        <v>100</v>
      </c>
      <c r="H5" s="552">
        <f>ROUND(SUM(E5-F5)/F5*100,3)</f>
        <v>-16.11</v>
      </c>
      <c r="I5" s="363" t="s">
        <v>69</v>
      </c>
      <c r="J5" s="539">
        <f>J6+J33</f>
        <v>3329.75</v>
      </c>
      <c r="K5" s="539">
        <f>K6+K33</f>
        <v>0</v>
      </c>
      <c r="L5" s="539">
        <f>L6+L33</f>
        <v>4752.27</v>
      </c>
      <c r="M5" s="539">
        <f>M6+M33</f>
        <v>4752.27</v>
      </c>
      <c r="N5" s="559">
        <v>5664.89</v>
      </c>
      <c r="O5" s="468">
        <f>ROUND(M5/L5*100,1)</f>
        <v>100</v>
      </c>
      <c r="P5" s="552">
        <f t="shared" ref="P5:P39" si="1">ROUND(SUM(M5-N5)/N5*100,3)</f>
        <v>-16.11</v>
      </c>
    </row>
    <row r="6" ht="15.75" customHeight="true" spans="1:16">
      <c r="A6" s="540" t="s">
        <v>70</v>
      </c>
      <c r="B6" s="539">
        <f>B7+B23</f>
        <v>342.6</v>
      </c>
      <c r="C6" s="539">
        <f>C7+C23</f>
        <v>0</v>
      </c>
      <c r="D6" s="539">
        <f>D7+D23</f>
        <v>294.25</v>
      </c>
      <c r="E6" s="539">
        <f>E7+E23</f>
        <v>294.25</v>
      </c>
      <c r="F6" s="539">
        <f>F7+F23</f>
        <v>229.16</v>
      </c>
      <c r="G6" s="468">
        <f t="shared" si="0"/>
        <v>100</v>
      </c>
      <c r="H6" s="552">
        <f t="shared" ref="H6:H30" si="2">ROUND(SUM(E6-F6)/F6*100,3)</f>
        <v>28.404</v>
      </c>
      <c r="I6" s="540" t="s">
        <v>71</v>
      </c>
      <c r="J6" s="539">
        <f>SUM(J7:J32)</f>
        <v>2808.59</v>
      </c>
      <c r="K6" s="539">
        <f t="shared" ref="K6:M6" si="3">SUM(K7:K31)</f>
        <v>0</v>
      </c>
      <c r="L6" s="539">
        <f t="shared" si="3"/>
        <v>4654.94</v>
      </c>
      <c r="M6" s="539">
        <f t="shared" si="3"/>
        <v>4253.49</v>
      </c>
      <c r="N6" s="559">
        <v>4833.35</v>
      </c>
      <c r="O6" s="468">
        <f>ROUND(M6/L6*100,1)</f>
        <v>91.4</v>
      </c>
      <c r="P6" s="552">
        <f t="shared" si="1"/>
        <v>-11.997</v>
      </c>
    </row>
    <row r="7" ht="15.75" customHeight="true" spans="1:17">
      <c r="A7" s="441" t="s">
        <v>72</v>
      </c>
      <c r="B7" s="541">
        <f>SUM(B8:B22)</f>
        <v>319.5</v>
      </c>
      <c r="C7" s="541">
        <f>SUM(C8:C22)</f>
        <v>0</v>
      </c>
      <c r="D7" s="541">
        <f>D8+D9+D10+D11+D12+D13+D14+D15+D16+D17+D18+D19+D20</f>
        <v>243.66</v>
      </c>
      <c r="E7" s="541">
        <f>E8+E9+E10+E11+E12+E13+E14+E15+E16+E17+E18+E19+E20</f>
        <v>243.66</v>
      </c>
      <c r="F7" s="541">
        <v>204.91</v>
      </c>
      <c r="G7" s="468">
        <f t="shared" si="0"/>
        <v>100</v>
      </c>
      <c r="H7" s="552">
        <f t="shared" si="2"/>
        <v>18.911</v>
      </c>
      <c r="I7" s="556" t="s">
        <v>73</v>
      </c>
      <c r="J7" s="541">
        <v>767.97</v>
      </c>
      <c r="K7" s="541">
        <v>0</v>
      </c>
      <c r="L7" s="541">
        <v>867.61</v>
      </c>
      <c r="M7" s="541">
        <v>833.14</v>
      </c>
      <c r="N7" s="560">
        <v>785.81</v>
      </c>
      <c r="O7" s="468">
        <f>ROUND(M7/L7*100,1)</f>
        <v>96</v>
      </c>
      <c r="P7" s="552">
        <f t="shared" si="1"/>
        <v>6.023</v>
      </c>
      <c r="Q7" s="531"/>
    </row>
    <row r="8" ht="15.75" customHeight="true" spans="1:17">
      <c r="A8" s="441" t="s">
        <v>74</v>
      </c>
      <c r="B8" s="541">
        <v>200</v>
      </c>
      <c r="C8" s="189"/>
      <c r="D8" s="319">
        <v>172.97</v>
      </c>
      <c r="E8" s="319">
        <v>172.97</v>
      </c>
      <c r="F8" s="319">
        <v>85.18</v>
      </c>
      <c r="G8" s="468">
        <f t="shared" si="0"/>
        <v>100</v>
      </c>
      <c r="H8" s="552">
        <f t="shared" si="2"/>
        <v>103.064</v>
      </c>
      <c r="I8" s="556" t="s">
        <v>75</v>
      </c>
      <c r="J8" s="541"/>
      <c r="K8" s="189"/>
      <c r="L8" s="541">
        <f t="shared" ref="L8:L32" si="4">SUM(J8:K8)</f>
        <v>0</v>
      </c>
      <c r="M8" s="319"/>
      <c r="N8" s="561"/>
      <c r="O8" s="468">
        <v>0</v>
      </c>
      <c r="P8" s="552">
        <v>0</v>
      </c>
      <c r="Q8" s="531"/>
    </row>
    <row r="9" ht="15.75" customHeight="true" spans="1:17">
      <c r="A9" s="441" t="s">
        <v>76</v>
      </c>
      <c r="B9" s="541">
        <v>30</v>
      </c>
      <c r="C9" s="189"/>
      <c r="D9" s="319">
        <v>16.68</v>
      </c>
      <c r="E9" s="319">
        <v>16.68</v>
      </c>
      <c r="F9" s="319">
        <v>15.76</v>
      </c>
      <c r="G9" s="468">
        <f t="shared" si="0"/>
        <v>100</v>
      </c>
      <c r="H9" s="552">
        <f t="shared" si="2"/>
        <v>5.838</v>
      </c>
      <c r="I9" s="556" t="s">
        <v>77</v>
      </c>
      <c r="J9" s="541">
        <v>2</v>
      </c>
      <c r="K9" s="189"/>
      <c r="L9" s="541">
        <v>2</v>
      </c>
      <c r="M9" s="319">
        <v>2</v>
      </c>
      <c r="N9" s="561">
        <v>12.42</v>
      </c>
      <c r="O9" s="468">
        <f t="shared" ref="O9:O39" si="5">ROUND(M9/L9*100,1)</f>
        <v>100</v>
      </c>
      <c r="P9" s="552">
        <f t="shared" si="1"/>
        <v>-83.897</v>
      </c>
      <c r="Q9" s="531"/>
    </row>
    <row r="10" ht="15.75" customHeight="true" spans="1:17">
      <c r="A10" s="441" t="s">
        <v>78</v>
      </c>
      <c r="B10" s="541">
        <v>8</v>
      </c>
      <c r="C10" s="189"/>
      <c r="D10" s="319">
        <v>7.91</v>
      </c>
      <c r="E10" s="319">
        <v>7.91</v>
      </c>
      <c r="F10" s="319">
        <v>4.96</v>
      </c>
      <c r="G10" s="468">
        <f t="shared" si="0"/>
        <v>100</v>
      </c>
      <c r="H10" s="552">
        <f t="shared" si="2"/>
        <v>59.476</v>
      </c>
      <c r="I10" s="556" t="s">
        <v>79</v>
      </c>
      <c r="J10" s="541">
        <v>0</v>
      </c>
      <c r="K10" s="189">
        <v>0</v>
      </c>
      <c r="L10" s="541">
        <v>14.15</v>
      </c>
      <c r="M10" s="319">
        <v>14.15</v>
      </c>
      <c r="N10" s="561">
        <v>0</v>
      </c>
      <c r="O10" s="468"/>
      <c r="P10" s="552"/>
      <c r="Q10" s="531"/>
    </row>
    <row r="11" ht="15.75" customHeight="true" spans="1:17">
      <c r="A11" s="441" t="s">
        <v>80</v>
      </c>
      <c r="B11" s="541">
        <v>0</v>
      </c>
      <c r="C11" s="189"/>
      <c r="D11" s="319">
        <v>0</v>
      </c>
      <c r="E11" s="319">
        <v>0</v>
      </c>
      <c r="F11" s="319">
        <v>55</v>
      </c>
      <c r="G11" s="468">
        <v>0</v>
      </c>
      <c r="H11" s="552">
        <v>100</v>
      </c>
      <c r="I11" s="556" t="s">
        <v>81</v>
      </c>
      <c r="J11" s="541">
        <v>0</v>
      </c>
      <c r="K11" s="189">
        <v>0</v>
      </c>
      <c r="L11" s="541">
        <f t="shared" si="4"/>
        <v>0</v>
      </c>
      <c r="M11" s="319">
        <v>0</v>
      </c>
      <c r="N11" s="561">
        <v>0</v>
      </c>
      <c r="O11" s="468"/>
      <c r="P11" s="552"/>
      <c r="Q11" s="531"/>
    </row>
    <row r="12" ht="15.75" customHeight="true" spans="1:17">
      <c r="A12" s="441" t="s">
        <v>82</v>
      </c>
      <c r="B12" s="541">
        <v>30</v>
      </c>
      <c r="C12" s="189"/>
      <c r="D12" s="319">
        <v>36.5</v>
      </c>
      <c r="E12" s="319">
        <v>36.5</v>
      </c>
      <c r="F12" s="319">
        <v>17.89</v>
      </c>
      <c r="G12" s="468">
        <f t="shared" si="0"/>
        <v>100</v>
      </c>
      <c r="H12" s="552">
        <f t="shared" si="2"/>
        <v>104.025</v>
      </c>
      <c r="I12" s="556" t="s">
        <v>83</v>
      </c>
      <c r="J12" s="541">
        <v>0</v>
      </c>
      <c r="K12" s="189"/>
      <c r="L12" s="541">
        <f t="shared" si="4"/>
        <v>0</v>
      </c>
      <c r="M12" s="319">
        <v>0</v>
      </c>
      <c r="N12" s="561">
        <v>0</v>
      </c>
      <c r="O12" s="468"/>
      <c r="P12" s="552"/>
      <c r="Q12" s="531"/>
    </row>
    <row r="13" ht="15.75" customHeight="true" spans="1:17">
      <c r="A13" s="441" t="s">
        <v>84</v>
      </c>
      <c r="B13" s="541">
        <v>20</v>
      </c>
      <c r="C13" s="189"/>
      <c r="D13" s="319">
        <v>0.63</v>
      </c>
      <c r="E13" s="319">
        <v>0.63</v>
      </c>
      <c r="F13" s="319">
        <v>0.26</v>
      </c>
      <c r="G13" s="468">
        <f t="shared" si="0"/>
        <v>100</v>
      </c>
      <c r="H13" s="552">
        <f t="shared" si="2"/>
        <v>142.308</v>
      </c>
      <c r="I13" s="556" t="s">
        <v>85</v>
      </c>
      <c r="J13" s="541">
        <v>134.38</v>
      </c>
      <c r="K13" s="189"/>
      <c r="L13" s="541">
        <v>137.6</v>
      </c>
      <c r="M13" s="562">
        <v>137.6</v>
      </c>
      <c r="N13" s="563">
        <v>133.85</v>
      </c>
      <c r="O13" s="468">
        <f t="shared" si="5"/>
        <v>100</v>
      </c>
      <c r="P13" s="552">
        <f t="shared" si="1"/>
        <v>2.802</v>
      </c>
      <c r="Q13" s="531"/>
    </row>
    <row r="14" ht="15.75" customHeight="true" spans="1:17">
      <c r="A14" s="441" t="s">
        <v>86</v>
      </c>
      <c r="B14" s="541">
        <v>0.5</v>
      </c>
      <c r="C14" s="189"/>
      <c r="D14" s="319">
        <v>1.12</v>
      </c>
      <c r="E14" s="319">
        <v>1.12</v>
      </c>
      <c r="F14" s="319">
        <v>5.66</v>
      </c>
      <c r="G14" s="468">
        <f t="shared" si="0"/>
        <v>100</v>
      </c>
      <c r="H14" s="552">
        <f t="shared" si="2"/>
        <v>-80.212</v>
      </c>
      <c r="I14" s="556" t="s">
        <v>87</v>
      </c>
      <c r="J14" s="541">
        <v>423.36</v>
      </c>
      <c r="K14" s="189"/>
      <c r="L14" s="541">
        <v>908.73</v>
      </c>
      <c r="M14" s="562">
        <v>822.66</v>
      </c>
      <c r="N14" s="563">
        <v>765.02</v>
      </c>
      <c r="O14" s="468">
        <f t="shared" si="5"/>
        <v>90.5</v>
      </c>
      <c r="P14" s="552">
        <f t="shared" si="1"/>
        <v>7.534</v>
      </c>
      <c r="Q14" s="531"/>
    </row>
    <row r="15" ht="15.75" customHeight="true" spans="1:17">
      <c r="A15" s="441" t="s">
        <v>88</v>
      </c>
      <c r="B15" s="541">
        <v>13</v>
      </c>
      <c r="C15" s="189"/>
      <c r="D15" s="319">
        <v>7.1</v>
      </c>
      <c r="E15" s="319">
        <v>7.1</v>
      </c>
      <c r="F15" s="319">
        <v>1.35</v>
      </c>
      <c r="G15" s="468"/>
      <c r="H15" s="552">
        <f t="shared" si="2"/>
        <v>425.926</v>
      </c>
      <c r="I15" s="556" t="s">
        <v>89</v>
      </c>
      <c r="J15" s="541">
        <v>154.3</v>
      </c>
      <c r="K15" s="189">
        <v>0</v>
      </c>
      <c r="L15" s="541">
        <v>207.12</v>
      </c>
      <c r="M15" s="562">
        <v>204.13</v>
      </c>
      <c r="N15" s="563">
        <v>217.85</v>
      </c>
      <c r="O15" s="468">
        <f t="shared" si="5"/>
        <v>98.6</v>
      </c>
      <c r="P15" s="552">
        <f t="shared" si="1"/>
        <v>-6.298</v>
      </c>
      <c r="Q15" s="531"/>
    </row>
    <row r="16" ht="15.75" customHeight="true" spans="1:17">
      <c r="A16" s="542" t="s">
        <v>90</v>
      </c>
      <c r="B16" s="541">
        <v>2</v>
      </c>
      <c r="C16" s="189"/>
      <c r="D16" s="319">
        <v>1.49</v>
      </c>
      <c r="E16" s="319">
        <v>1.49</v>
      </c>
      <c r="F16" s="319">
        <v>2.28</v>
      </c>
      <c r="G16" s="468">
        <f t="shared" si="0"/>
        <v>100</v>
      </c>
      <c r="H16" s="552">
        <f t="shared" si="2"/>
        <v>-34.649</v>
      </c>
      <c r="I16" s="556" t="s">
        <v>91</v>
      </c>
      <c r="J16" s="541">
        <v>0.46</v>
      </c>
      <c r="K16" s="189">
        <v>0</v>
      </c>
      <c r="L16" s="541">
        <v>25.33</v>
      </c>
      <c r="M16" s="562">
        <v>25.33</v>
      </c>
      <c r="N16" s="563">
        <v>1.78</v>
      </c>
      <c r="O16" s="468">
        <f t="shared" si="5"/>
        <v>100</v>
      </c>
      <c r="P16" s="552">
        <f t="shared" si="1"/>
        <v>1323.034</v>
      </c>
      <c r="Q16" s="531"/>
    </row>
    <row r="17" ht="15.75" customHeight="true" spans="1:17">
      <c r="A17" s="441" t="s">
        <v>92</v>
      </c>
      <c r="B17" s="541">
        <v>0</v>
      </c>
      <c r="C17" s="189"/>
      <c r="D17" s="319">
        <v>0</v>
      </c>
      <c r="E17" s="319">
        <v>0</v>
      </c>
      <c r="F17" s="319">
        <v>0</v>
      </c>
      <c r="G17" s="468"/>
      <c r="H17" s="552"/>
      <c r="I17" s="556" t="s">
        <v>93</v>
      </c>
      <c r="J17" s="541">
        <v>426.16</v>
      </c>
      <c r="K17" s="189">
        <v>0</v>
      </c>
      <c r="L17" s="541">
        <v>605.78</v>
      </c>
      <c r="M17" s="562">
        <v>601.79</v>
      </c>
      <c r="N17" s="563">
        <v>498.3</v>
      </c>
      <c r="O17" s="468">
        <f t="shared" si="5"/>
        <v>99.3</v>
      </c>
      <c r="P17" s="552">
        <f t="shared" si="1"/>
        <v>20.769</v>
      </c>
      <c r="Q17" s="531"/>
    </row>
    <row r="18" ht="15.75" customHeight="true" spans="1:17">
      <c r="A18" s="542" t="s">
        <v>94</v>
      </c>
      <c r="B18" s="541">
        <v>16</v>
      </c>
      <c r="C18" s="189"/>
      <c r="D18" s="319">
        <v>-1.88</v>
      </c>
      <c r="E18" s="319">
        <v>-1.88</v>
      </c>
      <c r="F18" s="319">
        <v>16.14</v>
      </c>
      <c r="G18" s="468">
        <f t="shared" si="0"/>
        <v>100</v>
      </c>
      <c r="H18" s="552">
        <f t="shared" si="2"/>
        <v>-111.648</v>
      </c>
      <c r="I18" s="556" t="s">
        <v>95</v>
      </c>
      <c r="J18" s="541">
        <v>576.58</v>
      </c>
      <c r="K18" s="189">
        <v>0</v>
      </c>
      <c r="L18" s="541">
        <v>964.94</v>
      </c>
      <c r="M18" s="562">
        <v>877.06</v>
      </c>
      <c r="N18" s="563">
        <v>1086.43</v>
      </c>
      <c r="O18" s="468">
        <f t="shared" si="5"/>
        <v>90.9</v>
      </c>
      <c r="P18" s="552">
        <f t="shared" si="1"/>
        <v>-19.271</v>
      </c>
      <c r="Q18" s="531"/>
    </row>
    <row r="19" ht="15.75" customHeight="true" spans="1:17">
      <c r="A19" s="542" t="s">
        <v>96</v>
      </c>
      <c r="B19" s="541">
        <v>0</v>
      </c>
      <c r="C19" s="189"/>
      <c r="D19" s="319">
        <v>1.14</v>
      </c>
      <c r="E19" s="319">
        <v>1.14</v>
      </c>
      <c r="F19" s="319">
        <v>0.43</v>
      </c>
      <c r="G19" s="468"/>
      <c r="H19" s="552">
        <v>100</v>
      </c>
      <c r="I19" s="556" t="s">
        <v>97</v>
      </c>
      <c r="J19" s="541">
        <v>37.66</v>
      </c>
      <c r="K19" s="541">
        <v>0</v>
      </c>
      <c r="L19" s="541">
        <v>529.77</v>
      </c>
      <c r="M19" s="562">
        <v>344.04</v>
      </c>
      <c r="N19" s="563">
        <v>842.06</v>
      </c>
      <c r="O19" s="468">
        <f t="shared" si="5"/>
        <v>64.9</v>
      </c>
      <c r="P19" s="552">
        <f t="shared" si="1"/>
        <v>-59.143</v>
      </c>
      <c r="Q19" s="531"/>
    </row>
    <row r="20" ht="15.75" customHeight="true" spans="1:17">
      <c r="A20" s="542" t="s">
        <v>98</v>
      </c>
      <c r="B20" s="541">
        <v>0</v>
      </c>
      <c r="C20" s="541">
        <f>SUM(C21:C27)</f>
        <v>0</v>
      </c>
      <c r="D20" s="541">
        <v>0</v>
      </c>
      <c r="E20" s="541">
        <v>0</v>
      </c>
      <c r="F20" s="541">
        <v>0</v>
      </c>
      <c r="G20" s="468">
        <v>0</v>
      </c>
      <c r="H20" s="552"/>
      <c r="I20" s="556" t="s">
        <v>99</v>
      </c>
      <c r="J20" s="541">
        <v>0</v>
      </c>
      <c r="K20" s="189"/>
      <c r="L20" s="541">
        <f t="shared" si="4"/>
        <v>0</v>
      </c>
      <c r="M20" s="319">
        <v>0</v>
      </c>
      <c r="N20" s="561">
        <v>0</v>
      </c>
      <c r="O20" s="468"/>
      <c r="P20" s="552"/>
      <c r="Q20" s="531"/>
    </row>
    <row r="21" ht="15.75" customHeight="true" spans="1:17">
      <c r="A21" s="542"/>
      <c r="B21" s="541">
        <v>0</v>
      </c>
      <c r="C21" s="541">
        <f>SUM(C22:C28)</f>
        <v>0</v>
      </c>
      <c r="D21" s="541">
        <v>0</v>
      </c>
      <c r="E21" s="541">
        <v>0</v>
      </c>
      <c r="F21" s="541">
        <v>0</v>
      </c>
      <c r="G21" s="468">
        <v>0</v>
      </c>
      <c r="H21" s="552">
        <v>0</v>
      </c>
      <c r="I21" s="556" t="s">
        <v>100</v>
      </c>
      <c r="J21" s="541">
        <v>0</v>
      </c>
      <c r="K21" s="189"/>
      <c r="L21" s="541">
        <f t="shared" si="4"/>
        <v>0</v>
      </c>
      <c r="M21" s="319">
        <v>0</v>
      </c>
      <c r="N21" s="561">
        <v>0</v>
      </c>
      <c r="O21" s="468"/>
      <c r="P21" s="552"/>
      <c r="Q21" s="531"/>
    </row>
    <row r="22" ht="15.75" customHeight="true" spans="1:17">
      <c r="A22" s="542" t="s">
        <v>101</v>
      </c>
      <c r="B22" s="541">
        <v>0</v>
      </c>
      <c r="C22" s="541">
        <f>SUM(C23:C29)</f>
        <v>0</v>
      </c>
      <c r="D22" s="541">
        <v>0</v>
      </c>
      <c r="E22" s="541">
        <v>0</v>
      </c>
      <c r="F22" s="541">
        <v>0</v>
      </c>
      <c r="G22" s="468">
        <v>0</v>
      </c>
      <c r="H22" s="552">
        <v>0</v>
      </c>
      <c r="I22" s="556" t="s">
        <v>102</v>
      </c>
      <c r="J22" s="541">
        <v>0</v>
      </c>
      <c r="K22" s="189"/>
      <c r="L22" s="541">
        <f t="shared" si="4"/>
        <v>0</v>
      </c>
      <c r="M22" s="319">
        <v>0</v>
      </c>
      <c r="N22" s="561">
        <v>0</v>
      </c>
      <c r="O22" s="468"/>
      <c r="P22" s="552"/>
      <c r="Q22" s="531"/>
    </row>
    <row r="23" ht="15.75" customHeight="true" spans="1:17">
      <c r="A23" s="441" t="s">
        <v>103</v>
      </c>
      <c r="B23" s="541">
        <f>SUM(B24:B30)</f>
        <v>23.1</v>
      </c>
      <c r="C23" s="541">
        <f>SUM(C24:C30)</f>
        <v>0</v>
      </c>
      <c r="D23" s="541">
        <f>D24+D25+D26+D27+D28+D29+D30</f>
        <v>50.59</v>
      </c>
      <c r="E23" s="541">
        <f>E24+E25+E26+E27+E28+E29+E30</f>
        <v>50.59</v>
      </c>
      <c r="F23" s="541">
        <v>24.25</v>
      </c>
      <c r="G23" s="468">
        <f t="shared" si="0"/>
        <v>100</v>
      </c>
      <c r="H23" s="552">
        <v>16.87</v>
      </c>
      <c r="I23" s="556" t="s">
        <v>104</v>
      </c>
      <c r="J23" s="541">
        <v>0</v>
      </c>
      <c r="K23" s="503"/>
      <c r="L23" s="541">
        <f t="shared" si="4"/>
        <v>0</v>
      </c>
      <c r="M23" s="319"/>
      <c r="N23" s="561"/>
      <c r="O23" s="468"/>
      <c r="P23" s="552">
        <v>0</v>
      </c>
      <c r="Q23" s="531"/>
    </row>
    <row r="24" ht="15.75" customHeight="true" spans="1:17">
      <c r="A24" s="441" t="s">
        <v>105</v>
      </c>
      <c r="B24" s="541">
        <v>0</v>
      </c>
      <c r="C24" s="541">
        <f>SUM(C25:C31)</f>
        <v>0</v>
      </c>
      <c r="D24" s="541">
        <v>0</v>
      </c>
      <c r="E24" s="541">
        <v>0</v>
      </c>
      <c r="F24" s="541">
        <v>0</v>
      </c>
      <c r="G24" s="468"/>
      <c r="H24" s="552"/>
      <c r="I24" s="556" t="s">
        <v>106</v>
      </c>
      <c r="J24" s="541">
        <v>0</v>
      </c>
      <c r="K24" s="503"/>
      <c r="L24" s="541">
        <f t="shared" si="4"/>
        <v>0</v>
      </c>
      <c r="M24" s="319">
        <v>0</v>
      </c>
      <c r="N24" s="561">
        <v>0</v>
      </c>
      <c r="O24" s="468"/>
      <c r="P24" s="552"/>
      <c r="Q24" s="531"/>
    </row>
    <row r="25" ht="15.75" customHeight="true" spans="1:17">
      <c r="A25" s="441" t="s">
        <v>107</v>
      </c>
      <c r="B25" s="541">
        <v>5</v>
      </c>
      <c r="C25" s="189"/>
      <c r="D25" s="319">
        <v>7.51</v>
      </c>
      <c r="E25" s="319">
        <v>7.51</v>
      </c>
      <c r="F25" s="319">
        <v>5.03</v>
      </c>
      <c r="G25" s="468">
        <f t="shared" si="0"/>
        <v>100</v>
      </c>
      <c r="H25" s="552">
        <f t="shared" si="2"/>
        <v>49.304</v>
      </c>
      <c r="I25" s="556" t="s">
        <v>108</v>
      </c>
      <c r="J25" s="541">
        <v>186.46</v>
      </c>
      <c r="K25" s="503">
        <v>0</v>
      </c>
      <c r="L25" s="541">
        <v>342.75</v>
      </c>
      <c r="M25" s="319">
        <v>342.43</v>
      </c>
      <c r="N25" s="561">
        <v>451.95</v>
      </c>
      <c r="O25" s="468">
        <f t="shared" si="5"/>
        <v>99.9</v>
      </c>
      <c r="P25" s="552">
        <f t="shared" si="1"/>
        <v>-24.233</v>
      </c>
      <c r="Q25" s="531"/>
    </row>
    <row r="26" ht="15.75" customHeight="true" spans="1:17">
      <c r="A26" s="441" t="s">
        <v>109</v>
      </c>
      <c r="B26" s="541">
        <v>0.1</v>
      </c>
      <c r="C26" s="189"/>
      <c r="D26" s="319">
        <v>0.53</v>
      </c>
      <c r="E26" s="319">
        <v>0.53</v>
      </c>
      <c r="F26" s="319">
        <v>0.12</v>
      </c>
      <c r="G26" s="468">
        <f t="shared" si="0"/>
        <v>100</v>
      </c>
      <c r="H26" s="552">
        <f t="shared" si="2"/>
        <v>341.667</v>
      </c>
      <c r="I26" s="556" t="s">
        <v>110</v>
      </c>
      <c r="J26" s="541">
        <v>0</v>
      </c>
      <c r="K26" s="503">
        <v>0</v>
      </c>
      <c r="L26" s="541">
        <f t="shared" si="4"/>
        <v>0</v>
      </c>
      <c r="M26" s="319">
        <v>0</v>
      </c>
      <c r="N26" s="561">
        <v>0</v>
      </c>
      <c r="O26" s="468"/>
      <c r="P26" s="552"/>
      <c r="Q26" s="531"/>
    </row>
    <row r="27" ht="15.75" customHeight="true" spans="1:17">
      <c r="A27" s="441" t="s">
        <v>111</v>
      </c>
      <c r="B27" s="541">
        <v>16</v>
      </c>
      <c r="C27" s="189"/>
      <c r="D27" s="319">
        <v>16.1</v>
      </c>
      <c r="E27" s="319">
        <v>16.1</v>
      </c>
      <c r="F27" s="319">
        <v>16.49</v>
      </c>
      <c r="G27" s="468">
        <f t="shared" si="0"/>
        <v>100</v>
      </c>
      <c r="H27" s="552">
        <v>100</v>
      </c>
      <c r="I27" s="556" t="s">
        <v>112</v>
      </c>
      <c r="J27" s="557">
        <v>36.38</v>
      </c>
      <c r="K27" s="503"/>
      <c r="L27" s="541">
        <v>49.16</v>
      </c>
      <c r="M27" s="503">
        <v>49.16</v>
      </c>
      <c r="N27" s="564">
        <v>37.88</v>
      </c>
      <c r="O27" s="468">
        <f t="shared" si="5"/>
        <v>100</v>
      </c>
      <c r="P27" s="552">
        <f t="shared" si="1"/>
        <v>29.778</v>
      </c>
      <c r="Q27" s="531"/>
    </row>
    <row r="28" ht="15.75" customHeight="true" spans="1:17">
      <c r="A28" s="441" t="s">
        <v>113</v>
      </c>
      <c r="B28" s="541">
        <v>0</v>
      </c>
      <c r="C28" s="189"/>
      <c r="D28" s="319">
        <v>0</v>
      </c>
      <c r="E28" s="319">
        <v>0</v>
      </c>
      <c r="F28" s="319">
        <v>0</v>
      </c>
      <c r="G28" s="468">
        <v>0</v>
      </c>
      <c r="H28" s="552"/>
      <c r="I28" s="556" t="s">
        <v>114</v>
      </c>
      <c r="J28" s="557">
        <v>16.65</v>
      </c>
      <c r="K28" s="503"/>
      <c r="L28" s="541"/>
      <c r="M28" s="503"/>
      <c r="N28" s="564"/>
      <c r="O28" s="468"/>
      <c r="P28" s="552">
        <v>0</v>
      </c>
      <c r="Q28" s="531"/>
    </row>
    <row r="29" ht="15.75" customHeight="true" spans="1:17">
      <c r="A29" s="441" t="s">
        <v>115</v>
      </c>
      <c r="B29" s="541">
        <v>0</v>
      </c>
      <c r="C29" s="189"/>
      <c r="D29" s="319">
        <v>0</v>
      </c>
      <c r="E29" s="319">
        <v>0</v>
      </c>
      <c r="F29" s="319">
        <v>0</v>
      </c>
      <c r="G29" s="468"/>
      <c r="H29" s="552"/>
      <c r="I29" s="556" t="s">
        <v>116</v>
      </c>
      <c r="J29" s="557">
        <v>46.23</v>
      </c>
      <c r="K29" s="503"/>
      <c r="L29" s="541"/>
      <c r="M29" s="503">
        <v>0</v>
      </c>
      <c r="N29" s="564">
        <v>0</v>
      </c>
      <c r="O29" s="468"/>
      <c r="P29" s="552"/>
      <c r="Q29" s="531"/>
    </row>
    <row r="30" ht="15.75" customHeight="true" spans="1:17">
      <c r="A30" s="441" t="s">
        <v>117</v>
      </c>
      <c r="B30" s="541">
        <v>2</v>
      </c>
      <c r="C30" s="189"/>
      <c r="D30" s="319">
        <v>26.45</v>
      </c>
      <c r="E30" s="319">
        <v>26.45</v>
      </c>
      <c r="F30" s="319">
        <v>2.62</v>
      </c>
      <c r="G30" s="468">
        <f t="shared" si="0"/>
        <v>100</v>
      </c>
      <c r="H30" s="552">
        <f t="shared" si="2"/>
        <v>909.542</v>
      </c>
      <c r="I30" s="556" t="s">
        <v>118</v>
      </c>
      <c r="J30" s="557">
        <v>0</v>
      </c>
      <c r="K30" s="503"/>
      <c r="L30" s="541">
        <f t="shared" si="4"/>
        <v>0</v>
      </c>
      <c r="M30" s="503">
        <v>0</v>
      </c>
      <c r="N30" s="564">
        <v>0</v>
      </c>
      <c r="O30" s="468"/>
      <c r="P30" s="552"/>
      <c r="Q30" s="531"/>
    </row>
    <row r="31" ht="15.75" customHeight="true" spans="1:16">
      <c r="A31" s="441"/>
      <c r="B31" s="543"/>
      <c r="C31" s="189"/>
      <c r="D31" s="541">
        <f t="shared" ref="D31" si="6">SUM(B31:C31)</f>
        <v>0</v>
      </c>
      <c r="E31" s="189"/>
      <c r="F31" s="189"/>
      <c r="G31" s="468">
        <v>0</v>
      </c>
      <c r="H31" s="553"/>
      <c r="I31" s="556" t="s">
        <v>119</v>
      </c>
      <c r="J31" s="557"/>
      <c r="K31" s="503"/>
      <c r="L31" s="541">
        <f t="shared" si="4"/>
        <v>0</v>
      </c>
      <c r="M31" s="503">
        <v>0</v>
      </c>
      <c r="N31" s="564">
        <v>0</v>
      </c>
      <c r="O31" s="468">
        <v>0</v>
      </c>
      <c r="P31" s="552"/>
    </row>
    <row r="32" ht="15.75" customHeight="true" spans="1:16">
      <c r="A32" s="441"/>
      <c r="B32" s="543"/>
      <c r="C32" s="189"/>
      <c r="D32" s="541"/>
      <c r="E32" s="189"/>
      <c r="F32" s="189"/>
      <c r="G32" s="468">
        <v>0</v>
      </c>
      <c r="H32" s="553"/>
      <c r="I32" s="556"/>
      <c r="J32" s="557"/>
      <c r="K32" s="503"/>
      <c r="L32" s="541">
        <f t="shared" si="4"/>
        <v>0</v>
      </c>
      <c r="M32" s="503"/>
      <c r="N32" s="564"/>
      <c r="O32" s="468">
        <v>0</v>
      </c>
      <c r="P32" s="552">
        <v>0</v>
      </c>
    </row>
    <row r="33" ht="15.75" customHeight="true" spans="1:16">
      <c r="A33" s="540" t="s">
        <v>120</v>
      </c>
      <c r="B33" s="539">
        <f>SUM(B34:B38)+B42</f>
        <v>2987.15</v>
      </c>
      <c r="C33" s="539">
        <f>SUM(C34:C38)+C42</f>
        <v>0</v>
      </c>
      <c r="D33" s="539">
        <f>SUM(D34:D38)+D42</f>
        <v>4458.02</v>
      </c>
      <c r="E33" s="539">
        <f>SUM(E34:E38)+E42</f>
        <v>4458.02</v>
      </c>
      <c r="F33" s="539">
        <f>SUM(F34:F38)+F42</f>
        <v>5435.73</v>
      </c>
      <c r="G33" s="468">
        <f t="shared" si="0"/>
        <v>100</v>
      </c>
      <c r="H33" s="552">
        <f t="shared" ref="H33:H42" si="7">ROUND(SUM(E33-F33)/F33*100,3)</f>
        <v>-17.987</v>
      </c>
      <c r="I33" s="540" t="s">
        <v>121</v>
      </c>
      <c r="J33" s="539">
        <f>SUM(J34,J35,J36,J39,J40,J44)</f>
        <v>521.16</v>
      </c>
      <c r="K33" s="539">
        <f>SUM(K34,K35,K36,K39,K40,K44)</f>
        <v>0</v>
      </c>
      <c r="L33" s="539">
        <f>SUM(L34,L35,L36,L39,L40,L44)</f>
        <v>97.33</v>
      </c>
      <c r="M33" s="539">
        <f>SUM(M34,M35,M36,M39,M40,M44)</f>
        <v>498.78</v>
      </c>
      <c r="N33" s="559">
        <v>831.54</v>
      </c>
      <c r="O33" s="468">
        <f t="shared" si="5"/>
        <v>512.5</v>
      </c>
      <c r="P33" s="552">
        <f t="shared" si="1"/>
        <v>-40.017</v>
      </c>
    </row>
    <row r="34" ht="15.75" customHeight="true" spans="1:16">
      <c r="A34" s="192" t="s">
        <v>122</v>
      </c>
      <c r="B34" s="319">
        <v>1967.38</v>
      </c>
      <c r="C34" s="544">
        <v>0</v>
      </c>
      <c r="D34" s="545">
        <v>3670.19</v>
      </c>
      <c r="E34" s="319">
        <v>3670.19</v>
      </c>
      <c r="F34" s="319">
        <v>4614.41</v>
      </c>
      <c r="G34" s="468">
        <f t="shared" si="0"/>
        <v>100</v>
      </c>
      <c r="H34" s="552">
        <f t="shared" si="7"/>
        <v>-20.462</v>
      </c>
      <c r="I34" s="192" t="s">
        <v>123</v>
      </c>
      <c r="J34" s="319">
        <v>12.86</v>
      </c>
      <c r="K34" s="544"/>
      <c r="L34" s="541">
        <v>82.21</v>
      </c>
      <c r="M34" s="319">
        <v>82.21</v>
      </c>
      <c r="N34" s="561">
        <v>43.71</v>
      </c>
      <c r="O34" s="468">
        <f t="shared" si="5"/>
        <v>100</v>
      </c>
      <c r="P34" s="552">
        <f t="shared" si="1"/>
        <v>88.081</v>
      </c>
    </row>
    <row r="35" ht="15.75" customHeight="true" spans="1:16">
      <c r="A35" s="192" t="s">
        <v>124</v>
      </c>
      <c r="B35" s="319">
        <v>0</v>
      </c>
      <c r="C35" s="544"/>
      <c r="D35" s="541">
        <f t="shared" ref="D35:D41" si="8">SUM(B35:C35)</f>
        <v>0</v>
      </c>
      <c r="E35" s="319">
        <v>0</v>
      </c>
      <c r="F35" s="319">
        <v>0</v>
      </c>
      <c r="G35" s="468"/>
      <c r="H35" s="552"/>
      <c r="I35" s="192" t="s">
        <v>125</v>
      </c>
      <c r="J35" s="319">
        <v>0</v>
      </c>
      <c r="K35" s="544">
        <v>0</v>
      </c>
      <c r="L35" s="541">
        <f t="shared" ref="L35:L43" si="9">SUM(J35:K35)</f>
        <v>0</v>
      </c>
      <c r="M35" s="319">
        <v>0</v>
      </c>
      <c r="N35" s="561">
        <v>0</v>
      </c>
      <c r="O35" s="468"/>
      <c r="P35" s="552"/>
    </row>
    <row r="36" ht="15.75" customHeight="true" spans="1:16">
      <c r="A36" s="192" t="s">
        <v>126</v>
      </c>
      <c r="B36" s="319">
        <v>508.3</v>
      </c>
      <c r="C36" s="544"/>
      <c r="D36" s="541">
        <v>508.3</v>
      </c>
      <c r="E36" s="319">
        <v>508.3</v>
      </c>
      <c r="F36" s="319">
        <v>17.83</v>
      </c>
      <c r="G36" s="468">
        <f t="shared" si="0"/>
        <v>100</v>
      </c>
      <c r="H36" s="552">
        <f t="shared" si="7"/>
        <v>2750.813</v>
      </c>
      <c r="I36" s="192" t="s">
        <v>127</v>
      </c>
      <c r="J36" s="319">
        <v>0</v>
      </c>
      <c r="K36" s="319">
        <f>SUM(K37:K38)</f>
        <v>0</v>
      </c>
      <c r="L36" s="319">
        <v>0</v>
      </c>
      <c r="M36" s="319">
        <v>0</v>
      </c>
      <c r="N36" s="561">
        <v>0</v>
      </c>
      <c r="O36" s="468"/>
      <c r="P36" s="552"/>
    </row>
    <row r="37" ht="15.75" customHeight="true" spans="1:16">
      <c r="A37" s="192" t="s">
        <v>128</v>
      </c>
      <c r="B37" s="319">
        <v>0</v>
      </c>
      <c r="C37" s="544"/>
      <c r="D37" s="541">
        <f t="shared" si="8"/>
        <v>0</v>
      </c>
      <c r="E37" s="319">
        <v>0</v>
      </c>
      <c r="F37" s="319">
        <v>0</v>
      </c>
      <c r="G37" s="468"/>
      <c r="H37" s="552"/>
      <c r="I37" s="192" t="s">
        <v>129</v>
      </c>
      <c r="J37" s="319">
        <v>0</v>
      </c>
      <c r="K37" s="544"/>
      <c r="L37" s="541">
        <f t="shared" si="9"/>
        <v>0</v>
      </c>
      <c r="M37" s="319">
        <v>0</v>
      </c>
      <c r="N37" s="561">
        <v>0</v>
      </c>
      <c r="O37" s="468"/>
      <c r="P37" s="552"/>
    </row>
    <row r="38" ht="15.75" customHeight="true" spans="1:16">
      <c r="A38" s="192" t="s">
        <v>130</v>
      </c>
      <c r="B38" s="319">
        <v>0</v>
      </c>
      <c r="C38" s="319">
        <v>0</v>
      </c>
      <c r="D38" s="541">
        <f t="shared" si="8"/>
        <v>0</v>
      </c>
      <c r="E38" s="319">
        <v>0</v>
      </c>
      <c r="F38" s="319">
        <v>0</v>
      </c>
      <c r="G38" s="468"/>
      <c r="H38" s="552"/>
      <c r="I38" s="192" t="s">
        <v>131</v>
      </c>
      <c r="J38" s="319">
        <v>0</v>
      </c>
      <c r="K38" s="319">
        <f t="shared" ref="K38" si="10">SUM(K39:K41)</f>
        <v>0</v>
      </c>
      <c r="L38" s="541">
        <f t="shared" si="9"/>
        <v>0</v>
      </c>
      <c r="M38" s="319">
        <v>0</v>
      </c>
      <c r="N38" s="561">
        <v>0</v>
      </c>
      <c r="O38" s="468"/>
      <c r="P38" s="552">
        <v>0</v>
      </c>
    </row>
    <row r="39" ht="15.75" customHeight="true" spans="1:16">
      <c r="A39" s="192" t="s">
        <v>132</v>
      </c>
      <c r="B39" s="319">
        <v>0</v>
      </c>
      <c r="C39" s="544">
        <v>0</v>
      </c>
      <c r="D39" s="541">
        <f t="shared" si="8"/>
        <v>0</v>
      </c>
      <c r="E39" s="319">
        <v>0</v>
      </c>
      <c r="F39" s="319">
        <v>0</v>
      </c>
      <c r="G39" s="468"/>
      <c r="H39" s="552"/>
      <c r="I39" s="192" t="s">
        <v>133</v>
      </c>
      <c r="J39" s="319">
        <v>508.3</v>
      </c>
      <c r="K39" s="544"/>
      <c r="L39" s="541">
        <v>15.12</v>
      </c>
      <c r="M39" s="319">
        <v>15.12</v>
      </c>
      <c r="N39" s="561">
        <v>508.3</v>
      </c>
      <c r="O39" s="468">
        <f t="shared" si="5"/>
        <v>100</v>
      </c>
      <c r="P39" s="552">
        <f t="shared" si="1"/>
        <v>-97.025</v>
      </c>
    </row>
    <row r="40" ht="15.75" customHeight="true" spans="1:16">
      <c r="A40" s="192" t="s">
        <v>134</v>
      </c>
      <c r="B40" s="319">
        <v>0</v>
      </c>
      <c r="C40" s="544"/>
      <c r="D40" s="541">
        <f t="shared" si="8"/>
        <v>0</v>
      </c>
      <c r="E40" s="319">
        <v>0</v>
      </c>
      <c r="F40" s="319">
        <v>0</v>
      </c>
      <c r="G40" s="468"/>
      <c r="H40" s="552"/>
      <c r="I40" s="192" t="s">
        <v>135</v>
      </c>
      <c r="J40" s="319">
        <f>SUM(J41:J43)</f>
        <v>0</v>
      </c>
      <c r="K40" s="544"/>
      <c r="L40" s="541">
        <f t="shared" si="9"/>
        <v>0</v>
      </c>
      <c r="M40" s="319"/>
      <c r="N40" s="561"/>
      <c r="O40" s="468">
        <v>0</v>
      </c>
      <c r="P40" s="552">
        <v>0</v>
      </c>
    </row>
    <row r="41" ht="15.75" customHeight="true" spans="1:16">
      <c r="A41" s="215" t="s">
        <v>136</v>
      </c>
      <c r="B41" s="503"/>
      <c r="C41" s="503">
        <v>0</v>
      </c>
      <c r="D41" s="541">
        <f t="shared" si="8"/>
        <v>0</v>
      </c>
      <c r="E41" s="319">
        <v>0</v>
      </c>
      <c r="F41" s="319">
        <v>0</v>
      </c>
      <c r="G41" s="468"/>
      <c r="H41" s="552">
        <v>0</v>
      </c>
      <c r="I41" s="192" t="s">
        <v>137</v>
      </c>
      <c r="J41" s="503"/>
      <c r="K41" s="503"/>
      <c r="L41" s="541">
        <f t="shared" si="9"/>
        <v>0</v>
      </c>
      <c r="M41" s="319"/>
      <c r="N41" s="561"/>
      <c r="O41" s="468">
        <v>0</v>
      </c>
      <c r="P41" s="552">
        <v>0</v>
      </c>
    </row>
    <row r="42" ht="15.75" customHeight="true" spans="1:16">
      <c r="A42" s="192" t="s">
        <v>138</v>
      </c>
      <c r="B42" s="544">
        <v>511.47</v>
      </c>
      <c r="C42" s="544"/>
      <c r="D42" s="541">
        <v>279.53</v>
      </c>
      <c r="E42" s="319">
        <v>279.53</v>
      </c>
      <c r="F42" s="319">
        <v>803.49</v>
      </c>
      <c r="G42" s="468">
        <f t="shared" si="0"/>
        <v>100</v>
      </c>
      <c r="H42" s="552">
        <f t="shared" si="7"/>
        <v>-65.211</v>
      </c>
      <c r="I42" s="192" t="s">
        <v>139</v>
      </c>
      <c r="J42" s="544"/>
      <c r="K42" s="544"/>
      <c r="L42" s="541">
        <f t="shared" si="9"/>
        <v>0</v>
      </c>
      <c r="M42" s="319"/>
      <c r="N42" s="561"/>
      <c r="O42" s="468">
        <v>0</v>
      </c>
      <c r="P42" s="552">
        <v>0</v>
      </c>
    </row>
    <row r="43" ht="15.75" customHeight="true" spans="1:16">
      <c r="A43" s="215"/>
      <c r="B43" s="503"/>
      <c r="C43" s="503"/>
      <c r="D43" s="503"/>
      <c r="E43" s="503" t="s">
        <v>140</v>
      </c>
      <c r="F43" s="503" t="s">
        <v>140</v>
      </c>
      <c r="G43" s="468">
        <v>0</v>
      </c>
      <c r="H43" s="552">
        <v>0</v>
      </c>
      <c r="I43" s="192" t="s">
        <v>141</v>
      </c>
      <c r="J43" s="503"/>
      <c r="K43" s="503"/>
      <c r="L43" s="541">
        <f t="shared" si="9"/>
        <v>0</v>
      </c>
      <c r="M43" s="503"/>
      <c r="N43" s="564"/>
      <c r="O43" s="468">
        <v>0</v>
      </c>
      <c r="P43" s="552">
        <v>0</v>
      </c>
    </row>
    <row r="44" ht="15.75" customHeight="true" spans="1:16">
      <c r="A44" s="215"/>
      <c r="B44" s="503"/>
      <c r="C44" s="503"/>
      <c r="D44" s="503"/>
      <c r="E44" s="503"/>
      <c r="F44" s="503"/>
      <c r="G44" s="468">
        <v>0</v>
      </c>
      <c r="H44" s="552">
        <v>0</v>
      </c>
      <c r="I44" s="192" t="s">
        <v>142</v>
      </c>
      <c r="J44" s="503"/>
      <c r="K44" s="503"/>
      <c r="L44" s="541"/>
      <c r="M44" s="319">
        <v>401.45</v>
      </c>
      <c r="N44" s="561">
        <v>279.53</v>
      </c>
      <c r="O44" s="468">
        <v>0</v>
      </c>
      <c r="P44" s="552">
        <v>0</v>
      </c>
    </row>
    <row r="45" s="529" customFormat="true" ht="63" customHeight="true" spans="1:16">
      <c r="A45" s="546" t="s">
        <v>143</v>
      </c>
      <c r="B45" s="547"/>
      <c r="C45" s="547"/>
      <c r="D45" s="547"/>
      <c r="E45" s="547"/>
      <c r="F45" s="554"/>
      <c r="G45" s="555"/>
      <c r="H45" s="555"/>
      <c r="I45" s="546"/>
      <c r="J45" s="547"/>
      <c r="K45" s="547"/>
      <c r="L45" s="547"/>
      <c r="M45" s="547"/>
      <c r="N45" s="554"/>
      <c r="O45" s="546"/>
      <c r="P45" s="546"/>
    </row>
  </sheetData>
  <mergeCells count="3">
    <mergeCell ref="A1:P1"/>
    <mergeCell ref="A2:P2"/>
    <mergeCell ref="A45:P45"/>
  </mergeCells>
  <printOptions horizontalCentered="true"/>
  <pageMargins left="0" right="0.0393700787401575" top="0" bottom="0" header="0.15748031496063" footer="0.31496062992126"/>
  <pageSetup paperSize="9" scale="64" fitToWidth="0" orientation="landscape" blackAndWhite="true" errors="blank"/>
  <headerFooter alignWithMargins="0">
    <oddFooter>&amp;C&amp;P</oddFooter>
  </headerFooter>
  <ignoredErrors>
    <ignoredError sqref="L33 L38" formula="true"/>
  </ignoredError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5"/>
  <sheetViews>
    <sheetView workbookViewId="0">
      <selection activeCell="A2" sqref="A2:D35"/>
    </sheetView>
  </sheetViews>
  <sheetFormatPr defaultColWidth="9" defaultRowHeight="13.5" outlineLevelCol="3"/>
  <cols>
    <col min="1" max="3" width="22.125" customWidth="true"/>
    <col min="4" max="4" width="27" customWidth="true"/>
    <col min="5" max="5" width="28.875" customWidth="true"/>
  </cols>
  <sheetData>
    <row r="1" ht="89.25" customHeight="true" spans="1:4">
      <c r="A1" s="68" t="s">
        <v>1602</v>
      </c>
      <c r="B1" s="68"/>
      <c r="C1" s="68"/>
      <c r="D1" s="68"/>
    </row>
    <row r="2" ht="27" customHeight="true" spans="1:4">
      <c r="A2" s="96" t="s">
        <v>1603</v>
      </c>
      <c r="B2" s="97"/>
      <c r="C2" s="97"/>
      <c r="D2" s="97"/>
    </row>
    <row r="3" ht="37.5" customHeight="true" spans="1:4">
      <c r="A3" s="97"/>
      <c r="B3" s="97"/>
      <c r="C3" s="97"/>
      <c r="D3" s="97"/>
    </row>
    <row r="4" ht="27" customHeight="true" spans="1:4">
      <c r="A4" s="97"/>
      <c r="B4" s="97"/>
      <c r="C4" s="97"/>
      <c r="D4" s="97"/>
    </row>
    <row r="5" ht="36.75" customHeight="true" spans="1:4">
      <c r="A5" s="97"/>
      <c r="B5" s="97"/>
      <c r="C5" s="97"/>
      <c r="D5" s="97"/>
    </row>
    <row r="6" ht="36.75" customHeight="true" spans="1:4">
      <c r="A6" s="97"/>
      <c r="B6" s="97"/>
      <c r="C6" s="97"/>
      <c r="D6" s="97"/>
    </row>
    <row r="7" ht="36.75" customHeight="true" spans="1:4">
      <c r="A7" s="97"/>
      <c r="B7" s="97"/>
      <c r="C7" s="97"/>
      <c r="D7" s="97"/>
    </row>
    <row r="8" ht="75" customHeight="true" spans="1:4">
      <c r="A8" s="97"/>
      <c r="B8" s="97"/>
      <c r="C8" s="97"/>
      <c r="D8" s="97"/>
    </row>
    <row r="9" ht="16.5" customHeight="true" spans="1:4">
      <c r="A9" s="97"/>
      <c r="B9" s="97"/>
      <c r="C9" s="97"/>
      <c r="D9" s="97"/>
    </row>
    <row r="10" customHeight="true" spans="1:4">
      <c r="A10" s="97"/>
      <c r="B10" s="97"/>
      <c r="C10" s="97"/>
      <c r="D10" s="97"/>
    </row>
    <row r="11" ht="27" customHeight="true" spans="1:4">
      <c r="A11" s="97"/>
      <c r="B11" s="97"/>
      <c r="C11" s="97"/>
      <c r="D11" s="97"/>
    </row>
    <row r="12" ht="1.5" customHeight="true" spans="1:4">
      <c r="A12" s="97"/>
      <c r="B12" s="97"/>
      <c r="C12" s="97"/>
      <c r="D12" s="97"/>
    </row>
    <row r="13" ht="14.25" hidden="true" customHeight="true" spans="1:4">
      <c r="A13" s="97"/>
      <c r="B13" s="97"/>
      <c r="C13" s="97"/>
      <c r="D13" s="97"/>
    </row>
    <row r="14" ht="14.25" hidden="true" customHeight="true" spans="1:4">
      <c r="A14" s="97"/>
      <c r="B14" s="97"/>
      <c r="C14" s="97"/>
      <c r="D14" s="97"/>
    </row>
    <row r="15" ht="14.25" hidden="true" customHeight="true" spans="1:4">
      <c r="A15" s="97"/>
      <c r="B15" s="97"/>
      <c r="C15" s="97"/>
      <c r="D15" s="97"/>
    </row>
    <row r="16" ht="14.25" hidden="true" customHeight="true" spans="1:4">
      <c r="A16" s="97"/>
      <c r="B16" s="97"/>
      <c r="C16" s="97"/>
      <c r="D16" s="97"/>
    </row>
    <row r="17" ht="14.25" hidden="true" customHeight="true" spans="1:4">
      <c r="A17" s="97"/>
      <c r="B17" s="97"/>
      <c r="C17" s="97"/>
      <c r="D17" s="97"/>
    </row>
    <row r="18" ht="14.25" hidden="true" customHeight="true" spans="1:4">
      <c r="A18" s="97"/>
      <c r="B18" s="97"/>
      <c r="C18" s="97"/>
      <c r="D18" s="97"/>
    </row>
    <row r="19" ht="14.25" hidden="true" customHeight="true" spans="1:4">
      <c r="A19" s="97"/>
      <c r="B19" s="97"/>
      <c r="C19" s="97"/>
      <c r="D19" s="97"/>
    </row>
    <row r="20" ht="14.25" hidden="true" customHeight="true" spans="1:4">
      <c r="A20" s="97"/>
      <c r="B20" s="97"/>
      <c r="C20" s="97"/>
      <c r="D20" s="97"/>
    </row>
    <row r="21" ht="14.25" hidden="true" customHeight="true" spans="1:4">
      <c r="A21" s="97"/>
      <c r="B21" s="97"/>
      <c r="C21" s="97"/>
      <c r="D21" s="97"/>
    </row>
    <row r="22" ht="14.25" hidden="true" customHeight="true" spans="1:4">
      <c r="A22" s="97"/>
      <c r="B22" s="97"/>
      <c r="C22" s="97"/>
      <c r="D22" s="97"/>
    </row>
    <row r="23" ht="14.25" hidden="true" customHeight="true" spans="1:4">
      <c r="A23" s="97"/>
      <c r="B23" s="97"/>
      <c r="C23" s="97"/>
      <c r="D23" s="97"/>
    </row>
    <row r="24" ht="14.25" hidden="true" customHeight="true" spans="1:4">
      <c r="A24" s="97"/>
      <c r="B24" s="97"/>
      <c r="C24" s="97"/>
      <c r="D24" s="97"/>
    </row>
    <row r="25" ht="14.25" hidden="true" customHeight="true" spans="1:4">
      <c r="A25" s="97"/>
      <c r="B25" s="97"/>
      <c r="C25" s="97"/>
      <c r="D25" s="97"/>
    </row>
    <row r="26" ht="14.25" hidden="true" customHeight="true" spans="1:4">
      <c r="A26" s="97"/>
      <c r="B26" s="97"/>
      <c r="C26" s="97"/>
      <c r="D26" s="97"/>
    </row>
    <row r="27" ht="29.25" hidden="true" customHeight="true" spans="1:4">
      <c r="A27" s="97"/>
      <c r="B27" s="97"/>
      <c r="C27" s="97"/>
      <c r="D27" s="97"/>
    </row>
    <row r="28" ht="14.25" hidden="true" customHeight="true" spans="1:4">
      <c r="A28" s="97"/>
      <c r="B28" s="97"/>
      <c r="C28" s="97"/>
      <c r="D28" s="97"/>
    </row>
    <row r="29" ht="14.25" hidden="true" customHeight="true" spans="1:4">
      <c r="A29" s="97"/>
      <c r="B29" s="97"/>
      <c r="C29" s="97"/>
      <c r="D29" s="97"/>
    </row>
    <row r="30" ht="14.25" hidden="true" customHeight="true" spans="1:4">
      <c r="A30" s="97"/>
      <c r="B30" s="97"/>
      <c r="C30" s="97"/>
      <c r="D30" s="97"/>
    </row>
    <row r="31" ht="14.25" hidden="true" customHeight="true" spans="1:4">
      <c r="A31" s="97"/>
      <c r="B31" s="97"/>
      <c r="C31" s="97"/>
      <c r="D31" s="97"/>
    </row>
    <row r="32" ht="14.25" hidden="true" customHeight="true" spans="1:4">
      <c r="A32" s="97"/>
      <c r="B32" s="97"/>
      <c r="C32" s="97"/>
      <c r="D32" s="97"/>
    </row>
    <row r="33" ht="14.25" hidden="true" customHeight="true" spans="1:4">
      <c r="A33" s="97"/>
      <c r="B33" s="97"/>
      <c r="C33" s="97"/>
      <c r="D33" s="97"/>
    </row>
    <row r="34" ht="14.25" hidden="true" customHeight="true" spans="1:4">
      <c r="A34" s="97"/>
      <c r="B34" s="97"/>
      <c r="C34" s="97"/>
      <c r="D34" s="97"/>
    </row>
    <row r="35" ht="14.25" hidden="true" customHeight="true" spans="1:4">
      <c r="A35" s="97"/>
      <c r="B35" s="97"/>
      <c r="C35" s="97"/>
      <c r="D35" s="97"/>
    </row>
  </sheetData>
  <mergeCells count="2">
    <mergeCell ref="A1:D1"/>
    <mergeCell ref="A2:D35"/>
  </mergeCells>
  <pageMargins left="0.708661417322835" right="0.708661417322835" top="1.37795275590551" bottom="0.748031496062992" header="0.31496062992126" footer="0.31496062992126"/>
  <pageSetup paperSize="9" scale="95" orientation="portrait"/>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B11" sqref="B11"/>
    </sheetView>
  </sheetViews>
  <sheetFormatPr defaultColWidth="9" defaultRowHeight="13.5" outlineLevelCol="3"/>
  <cols>
    <col min="1" max="1" width="56.25" style="71" customWidth="true"/>
    <col min="2" max="2" width="36.5" style="89" customWidth="true"/>
    <col min="3" max="16384" width="9" style="71"/>
  </cols>
  <sheetData>
    <row r="1" s="88" customFormat="true" ht="18" spans="1:2">
      <c r="A1" s="73" t="s">
        <v>1604</v>
      </c>
      <c r="B1" s="73"/>
    </row>
    <row r="2" ht="30" customHeight="true" spans="1:2">
      <c r="A2" s="83" t="s">
        <v>1605</v>
      </c>
      <c r="B2" s="84"/>
    </row>
    <row r="3" ht="21" customHeight="true" spans="2:2">
      <c r="B3" s="77" t="s">
        <v>2</v>
      </c>
    </row>
    <row r="4" ht="33.75" customHeight="true" spans="1:2">
      <c r="A4" s="78" t="s">
        <v>1606</v>
      </c>
      <c r="B4" s="90" t="s">
        <v>61</v>
      </c>
    </row>
    <row r="5" ht="20.25" customHeight="true" spans="1:2">
      <c r="A5" s="85" t="s">
        <v>1607</v>
      </c>
      <c r="B5" s="91"/>
    </row>
    <row r="6" ht="20.25" customHeight="true" spans="1:2">
      <c r="A6" s="92" t="s">
        <v>1608</v>
      </c>
      <c r="B6" s="93"/>
    </row>
    <row r="7" ht="20.25" customHeight="true" spans="1:2">
      <c r="A7" s="92" t="s">
        <v>1609</v>
      </c>
      <c r="B7" s="93"/>
    </row>
    <row r="8" ht="20.25" customHeight="true" spans="1:2">
      <c r="A8" s="92" t="s">
        <v>1610</v>
      </c>
      <c r="B8" s="93"/>
    </row>
    <row r="9" ht="20.25" customHeight="true" spans="1:2">
      <c r="A9" s="94" t="s">
        <v>1611</v>
      </c>
      <c r="B9" s="91"/>
    </row>
    <row r="10" ht="20.25" customHeight="true" spans="1:2">
      <c r="A10" s="92" t="s">
        <v>1608</v>
      </c>
      <c r="B10" s="93"/>
    </row>
    <row r="11" ht="20.25" customHeight="true" spans="1:2">
      <c r="A11" s="92" t="s">
        <v>1609</v>
      </c>
      <c r="B11" s="93"/>
    </row>
    <row r="12" ht="20.25" customHeight="true" spans="1:2">
      <c r="A12" s="92" t="s">
        <v>1610</v>
      </c>
      <c r="B12" s="93"/>
    </row>
    <row r="13" ht="20.25" customHeight="true" spans="1:2">
      <c r="A13" s="85" t="s">
        <v>1612</v>
      </c>
      <c r="B13" s="91"/>
    </row>
    <row r="14" ht="20.25" customHeight="true" spans="1:2">
      <c r="A14" s="92" t="s">
        <v>1608</v>
      </c>
      <c r="B14" s="93"/>
    </row>
    <row r="15" ht="20.25" customHeight="true" spans="1:2">
      <c r="A15" s="92" t="s">
        <v>1609</v>
      </c>
      <c r="B15" s="93"/>
    </row>
    <row r="16" ht="20.25" customHeight="true" spans="1:2">
      <c r="A16" s="92" t="s">
        <v>1610</v>
      </c>
      <c r="B16" s="93"/>
    </row>
    <row r="17" ht="20.25" customHeight="true" spans="1:2">
      <c r="A17" s="85" t="s">
        <v>1613</v>
      </c>
      <c r="B17" s="91"/>
    </row>
    <row r="18" ht="20.25" customHeight="true" spans="1:2">
      <c r="A18" s="92" t="s">
        <v>1608</v>
      </c>
      <c r="B18" s="93"/>
    </row>
    <row r="19" ht="20.25" customHeight="true" spans="1:2">
      <c r="A19" s="92" t="s">
        <v>1609</v>
      </c>
      <c r="B19" s="93"/>
    </row>
    <row r="20" ht="20.25" customHeight="true" spans="1:2">
      <c r="A20" s="92" t="s">
        <v>1610</v>
      </c>
      <c r="B20" s="93"/>
    </row>
    <row r="21" ht="20.25" customHeight="true" spans="1:2">
      <c r="A21" s="85" t="s">
        <v>1614</v>
      </c>
      <c r="B21" s="91"/>
    </row>
    <row r="22" ht="20.25" customHeight="true" spans="1:2">
      <c r="A22" s="92" t="s">
        <v>1608</v>
      </c>
      <c r="B22" s="93"/>
    </row>
    <row r="23" ht="20.25" customHeight="true" spans="1:2">
      <c r="A23" s="92" t="s">
        <v>1609</v>
      </c>
      <c r="B23" s="93"/>
    </row>
    <row r="24" ht="20.25" customHeight="true" spans="1:2">
      <c r="A24" s="92" t="s">
        <v>1610</v>
      </c>
      <c r="B24" s="93"/>
    </row>
    <row r="25" ht="20.25" customHeight="true" spans="1:2">
      <c r="A25" s="85" t="s">
        <v>1615</v>
      </c>
      <c r="B25" s="91"/>
    </row>
    <row r="26" ht="20.25" customHeight="true" spans="1:2">
      <c r="A26" s="92" t="s">
        <v>1608</v>
      </c>
      <c r="B26" s="93"/>
    </row>
    <row r="27" ht="20.25" customHeight="true" spans="1:2">
      <c r="A27" s="92" t="s">
        <v>1609</v>
      </c>
      <c r="B27" s="93"/>
    </row>
    <row r="28" ht="20.25" customHeight="true" spans="1:2">
      <c r="A28" s="92" t="s">
        <v>1610</v>
      </c>
      <c r="B28" s="93"/>
    </row>
    <row r="29" ht="20.25" customHeight="true" spans="1:2">
      <c r="A29" s="85" t="s">
        <v>1616</v>
      </c>
      <c r="B29" s="91"/>
    </row>
    <row r="30" ht="20.25" customHeight="true" spans="1:2">
      <c r="A30" s="92" t="s">
        <v>1608</v>
      </c>
      <c r="B30" s="93"/>
    </row>
    <row r="31" ht="20.25" customHeight="true" spans="1:2">
      <c r="A31" s="92" t="s">
        <v>1609</v>
      </c>
      <c r="B31" s="93"/>
    </row>
    <row r="32" ht="20.25" customHeight="true" spans="1:2">
      <c r="A32" s="92" t="s">
        <v>1610</v>
      </c>
      <c r="B32" s="93"/>
    </row>
    <row r="33" ht="20.25" customHeight="true" spans="1:2">
      <c r="A33" s="80"/>
      <c r="B33" s="95"/>
    </row>
    <row r="34" ht="20.25" customHeight="true" spans="1:2">
      <c r="A34" s="87" t="s">
        <v>1617</v>
      </c>
      <c r="B34" s="91"/>
    </row>
    <row r="35" ht="20.25" customHeight="true" spans="1:2">
      <c r="A35" s="92" t="s">
        <v>1608</v>
      </c>
      <c r="B35" s="93"/>
    </row>
    <row r="36" ht="20.25" customHeight="true" spans="1:2">
      <c r="A36" s="92" t="s">
        <v>1609</v>
      </c>
      <c r="B36" s="93"/>
    </row>
    <row r="37" ht="20.25" customHeight="true" spans="1:2">
      <c r="A37" s="92" t="s">
        <v>1610</v>
      </c>
      <c r="B37" s="93"/>
    </row>
    <row r="38" ht="21" customHeight="true" spans="1:4">
      <c r="A38" s="82"/>
      <c r="B38" s="82"/>
      <c r="C38" s="82"/>
      <c r="D38" s="82"/>
    </row>
    <row r="39" spans="1:1">
      <c r="A39" s="71" t="s">
        <v>686</v>
      </c>
    </row>
  </sheetData>
  <mergeCells count="3">
    <mergeCell ref="A1:B1"/>
    <mergeCell ref="A2:B2"/>
    <mergeCell ref="A38:D38"/>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workbookViewId="0">
      <selection activeCell="A2" sqref="A2:B2"/>
    </sheetView>
  </sheetViews>
  <sheetFormatPr defaultColWidth="9" defaultRowHeight="13.5" outlineLevelCol="3"/>
  <cols>
    <col min="1" max="1" width="65.5" style="71" customWidth="true"/>
    <col min="2" max="2" width="35.75" style="71" customWidth="true"/>
    <col min="3" max="16384" width="9" style="71"/>
  </cols>
  <sheetData>
    <row r="1" ht="27" customHeight="true" spans="1:2">
      <c r="A1" s="73" t="s">
        <v>1618</v>
      </c>
      <c r="B1" s="73"/>
    </row>
    <row r="2" ht="29.25" spans="1:2">
      <c r="A2" s="83" t="s">
        <v>1619</v>
      </c>
      <c r="B2" s="84"/>
    </row>
    <row r="3" ht="29.25" customHeight="true" spans="1:2">
      <c r="A3" s="76"/>
      <c r="B3" s="77" t="s">
        <v>2</v>
      </c>
    </row>
    <row r="4" ht="29.25" customHeight="true" spans="1:2">
      <c r="A4" s="78" t="s">
        <v>1606</v>
      </c>
      <c r="B4" s="79" t="s">
        <v>61</v>
      </c>
    </row>
    <row r="5" ht="29.25" customHeight="true" spans="1:2">
      <c r="A5" s="85" t="s">
        <v>1620</v>
      </c>
      <c r="B5" s="86"/>
    </row>
    <row r="6" ht="29.25" customHeight="true" spans="1:2">
      <c r="A6" s="80" t="s">
        <v>1621</v>
      </c>
      <c r="B6" s="81"/>
    </row>
    <row r="7" ht="29.25" customHeight="true" spans="1:2">
      <c r="A7" s="85" t="s">
        <v>1622</v>
      </c>
      <c r="B7" s="86"/>
    </row>
    <row r="8" ht="29.25" customHeight="true" spans="1:2">
      <c r="A8" s="80" t="s">
        <v>1621</v>
      </c>
      <c r="B8" s="81"/>
    </row>
    <row r="9" ht="29.25" customHeight="true" spans="1:2">
      <c r="A9" s="85" t="s">
        <v>1623</v>
      </c>
      <c r="B9" s="86"/>
    </row>
    <row r="10" ht="29.25" customHeight="true" spans="1:2">
      <c r="A10" s="80" t="s">
        <v>1621</v>
      </c>
      <c r="B10" s="81"/>
    </row>
    <row r="11" ht="29.25" customHeight="true" spans="1:2">
      <c r="A11" s="85" t="s">
        <v>1624</v>
      </c>
      <c r="B11" s="86"/>
    </row>
    <row r="12" ht="29.25" customHeight="true" spans="1:2">
      <c r="A12" s="80" t="s">
        <v>1625</v>
      </c>
      <c r="B12" s="81"/>
    </row>
    <row r="13" ht="29.25" customHeight="true" spans="1:2">
      <c r="A13" s="85" t="s">
        <v>1626</v>
      </c>
      <c r="B13" s="86"/>
    </row>
    <row r="14" ht="29.25" customHeight="true" spans="1:2">
      <c r="A14" s="80" t="s">
        <v>1625</v>
      </c>
      <c r="B14" s="81"/>
    </row>
    <row r="15" ht="29.25" customHeight="true" spans="1:2">
      <c r="A15" s="85" t="s">
        <v>1627</v>
      </c>
      <c r="B15" s="86"/>
    </row>
    <row r="16" ht="29.25" customHeight="true" spans="1:2">
      <c r="A16" s="80" t="s">
        <v>1628</v>
      </c>
      <c r="B16" s="81"/>
    </row>
    <row r="17" ht="29.25" customHeight="true" spans="1:2">
      <c r="A17" s="85" t="s">
        <v>1629</v>
      </c>
      <c r="B17" s="86"/>
    </row>
    <row r="18" ht="29.25" customHeight="true" spans="1:2">
      <c r="A18" s="80" t="s">
        <v>1630</v>
      </c>
      <c r="B18" s="81"/>
    </row>
    <row r="19" ht="29.25" customHeight="true" spans="1:2">
      <c r="A19" s="80"/>
      <c r="B19" s="81"/>
    </row>
    <row r="20" ht="29.25" customHeight="true" spans="1:2">
      <c r="A20" s="87" t="s">
        <v>1631</v>
      </c>
      <c r="B20" s="86"/>
    </row>
    <row r="21" ht="29.25" customHeight="true" spans="1:2">
      <c r="A21" s="78" t="s">
        <v>1632</v>
      </c>
      <c r="B21" s="81"/>
    </row>
    <row r="22" ht="17.45" customHeight="true" spans="1:4">
      <c r="A22" s="82" t="s">
        <v>686</v>
      </c>
      <c r="B22" s="82"/>
      <c r="C22" s="82"/>
      <c r="D22" s="82"/>
    </row>
  </sheetData>
  <mergeCells count="3">
    <mergeCell ref="A1:B1"/>
    <mergeCell ref="A2:B2"/>
    <mergeCell ref="A22:D22"/>
  </mergeCells>
  <printOptions horizontalCentered="true"/>
  <pageMargins left="0.708661417322835" right="0.708661417322835" top="0.748031496062992" bottom="0.748031496062992" header="0.31496062992126" footer="0.31496062992126"/>
  <pageSetup paperSize="9" scale="84"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22"/>
  <sheetViews>
    <sheetView workbookViewId="0">
      <selection activeCell="A6" sqref="A6"/>
    </sheetView>
  </sheetViews>
  <sheetFormatPr defaultColWidth="9" defaultRowHeight="13.5" outlineLevelCol="3"/>
  <cols>
    <col min="1" max="1" width="61.5" style="72" customWidth="true"/>
    <col min="2" max="2" width="33.25" style="72" customWidth="true"/>
    <col min="3" max="16384" width="9" style="72"/>
  </cols>
  <sheetData>
    <row r="1" ht="29.25" customHeight="true" spans="1:2">
      <c r="A1" s="73" t="s">
        <v>1633</v>
      </c>
      <c r="B1" s="73"/>
    </row>
    <row r="2" ht="28.5" customHeight="true" spans="1:2">
      <c r="A2" s="74" t="s">
        <v>1634</v>
      </c>
      <c r="B2" s="75"/>
    </row>
    <row r="3" ht="23.25" customHeight="true" spans="1:2">
      <c r="A3" s="76"/>
      <c r="B3" s="77" t="s">
        <v>2</v>
      </c>
    </row>
    <row r="4" s="71" customFormat="true" ht="33" customHeight="true" spans="1:2">
      <c r="A4" s="78" t="s">
        <v>1606</v>
      </c>
      <c r="B4" s="79" t="s">
        <v>61</v>
      </c>
    </row>
    <row r="5" s="71" customFormat="true" ht="27.75" customHeight="true" spans="1:2">
      <c r="A5" s="80" t="s">
        <v>1635</v>
      </c>
      <c r="B5" s="81"/>
    </row>
    <row r="6" s="71" customFormat="true" ht="27.75" customHeight="true" spans="1:2">
      <c r="A6" s="80" t="s">
        <v>1636</v>
      </c>
      <c r="B6" s="81"/>
    </row>
    <row r="7" s="71" customFormat="true" ht="27.75" customHeight="true" spans="1:2">
      <c r="A7" s="80" t="s">
        <v>1637</v>
      </c>
      <c r="B7" s="81"/>
    </row>
    <row r="8" s="71" customFormat="true" ht="27.75" customHeight="true" spans="1:2">
      <c r="A8" s="80" t="s">
        <v>1638</v>
      </c>
      <c r="B8" s="81"/>
    </row>
    <row r="9" s="71" customFormat="true" ht="27.75" customHeight="true" spans="1:2">
      <c r="A9" s="80" t="s">
        <v>1639</v>
      </c>
      <c r="B9" s="81"/>
    </row>
    <row r="10" s="71" customFormat="true" ht="27.75" customHeight="true" spans="1:2">
      <c r="A10" s="80" t="s">
        <v>1640</v>
      </c>
      <c r="B10" s="81"/>
    </row>
    <row r="11" s="71" customFormat="true" ht="27.75" customHeight="true" spans="1:2">
      <c r="A11" s="80" t="s">
        <v>1641</v>
      </c>
      <c r="B11" s="81"/>
    </row>
    <row r="12" s="71" customFormat="true" ht="27.75" customHeight="true" spans="1:2">
      <c r="A12" s="80" t="s">
        <v>1642</v>
      </c>
      <c r="B12" s="81"/>
    </row>
    <row r="13" s="71" customFormat="true" ht="27.75" customHeight="true" spans="1:2">
      <c r="A13" s="80" t="s">
        <v>1643</v>
      </c>
      <c r="B13" s="81"/>
    </row>
    <row r="14" s="71" customFormat="true" ht="27.75" customHeight="true" spans="1:2">
      <c r="A14" s="80" t="s">
        <v>1644</v>
      </c>
      <c r="B14" s="81"/>
    </row>
    <row r="15" s="71" customFormat="true" ht="27.75" customHeight="true" spans="1:2">
      <c r="A15" s="80" t="s">
        <v>1645</v>
      </c>
      <c r="B15" s="81"/>
    </row>
    <row r="16" s="71" customFormat="true" ht="27.75" customHeight="true" spans="1:2">
      <c r="A16" s="80" t="s">
        <v>1646</v>
      </c>
      <c r="B16" s="81"/>
    </row>
    <row r="17" s="71" customFormat="true" ht="27.75" customHeight="true" spans="1:2">
      <c r="A17" s="80" t="s">
        <v>1647</v>
      </c>
      <c r="B17" s="81"/>
    </row>
    <row r="18" s="71" customFormat="true" ht="27.75" customHeight="true" spans="1:2">
      <c r="A18" s="80" t="s">
        <v>1648</v>
      </c>
      <c r="B18" s="81"/>
    </row>
    <row r="19" s="71" customFormat="true" ht="27.75" customHeight="true" spans="1:2">
      <c r="A19" s="80"/>
      <c r="B19" s="81"/>
    </row>
    <row r="20" s="71" customFormat="true" ht="27.75" customHeight="true" spans="1:2">
      <c r="A20" s="78" t="s">
        <v>1649</v>
      </c>
      <c r="B20" s="81"/>
    </row>
    <row r="21" s="71" customFormat="true" ht="27.75" customHeight="true" spans="1:2">
      <c r="A21" s="78" t="s">
        <v>1650</v>
      </c>
      <c r="B21" s="81"/>
    </row>
    <row r="22" ht="18" customHeight="true" spans="1:4">
      <c r="A22" s="82" t="s">
        <v>686</v>
      </c>
      <c r="B22" s="82"/>
      <c r="C22" s="82"/>
      <c r="D22" s="82"/>
    </row>
  </sheetData>
  <mergeCells count="3">
    <mergeCell ref="A1:B1"/>
    <mergeCell ref="A2:B2"/>
    <mergeCell ref="A22:D22"/>
  </mergeCells>
  <printOptions horizontalCentered="true"/>
  <pageMargins left="0.708661417322835" right="0.708661417322835" top="0.748031496062992" bottom="0.748031496062992" header="0.31496062992126" footer="0.31496062992126"/>
  <pageSetup paperSize="9" scale="94"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6"/>
  <sheetViews>
    <sheetView workbookViewId="0">
      <selection activeCell="A2" sqref="A2:D35"/>
    </sheetView>
  </sheetViews>
  <sheetFormatPr defaultColWidth="9" defaultRowHeight="13.5" outlineLevelCol="3"/>
  <cols>
    <col min="1" max="4" width="23.625" customWidth="true"/>
    <col min="5" max="5" width="28.875" customWidth="true"/>
  </cols>
  <sheetData>
    <row r="1" ht="72" customHeight="true" spans="1:4">
      <c r="A1" s="68" t="s">
        <v>1651</v>
      </c>
      <c r="B1" s="68"/>
      <c r="C1" s="68"/>
      <c r="D1" s="68"/>
    </row>
    <row r="2" ht="13.9" customHeight="true" spans="1:4">
      <c r="A2" s="69" t="s">
        <v>1652</v>
      </c>
      <c r="B2" s="70"/>
      <c r="C2" s="70"/>
      <c r="D2" s="70"/>
    </row>
    <row r="3" ht="13.9" customHeight="true" spans="1:4">
      <c r="A3" s="70"/>
      <c r="B3" s="70"/>
      <c r="C3" s="70"/>
      <c r="D3" s="70"/>
    </row>
    <row r="4" ht="13.9" customHeight="true" spans="1:4">
      <c r="A4" s="70"/>
      <c r="B4" s="70"/>
      <c r="C4" s="70"/>
      <c r="D4" s="70"/>
    </row>
    <row r="5" ht="13.9" customHeight="true" spans="1:4">
      <c r="A5" s="70"/>
      <c r="B5" s="70"/>
      <c r="C5" s="70"/>
      <c r="D5" s="70"/>
    </row>
    <row r="6" ht="13.9" customHeight="true" spans="1:4">
      <c r="A6" s="70"/>
      <c r="B6" s="70"/>
      <c r="C6" s="70"/>
      <c r="D6" s="70"/>
    </row>
    <row r="7" ht="13.9" customHeight="true" spans="1:4">
      <c r="A7" s="70"/>
      <c r="B7" s="70"/>
      <c r="C7" s="70"/>
      <c r="D7" s="70"/>
    </row>
    <row r="8" ht="13.9" customHeight="true" spans="1:4">
      <c r="A8" s="70"/>
      <c r="B8" s="70"/>
      <c r="C8" s="70"/>
      <c r="D8" s="70"/>
    </row>
    <row r="9" ht="13.9" customHeight="true" spans="1:4">
      <c r="A9" s="70"/>
      <c r="B9" s="70"/>
      <c r="C9" s="70"/>
      <c r="D9" s="70"/>
    </row>
    <row r="10" ht="13.9" customHeight="true" spans="1:4">
      <c r="A10" s="70"/>
      <c r="B10" s="70"/>
      <c r="C10" s="70"/>
      <c r="D10" s="70"/>
    </row>
    <row r="11" ht="13.9" customHeight="true" spans="1:4">
      <c r="A11" s="70"/>
      <c r="B11" s="70"/>
      <c r="C11" s="70"/>
      <c r="D11" s="70"/>
    </row>
    <row r="12" ht="13.9" customHeight="true" spans="1:4">
      <c r="A12" s="70"/>
      <c r="B12" s="70"/>
      <c r="C12" s="70"/>
      <c r="D12" s="70"/>
    </row>
    <row r="13" ht="13.9" customHeight="true" spans="1:4">
      <c r="A13" s="70"/>
      <c r="B13" s="70"/>
      <c r="C13" s="70"/>
      <c r="D13" s="70"/>
    </row>
    <row r="14" ht="13.9" customHeight="true" spans="1:4">
      <c r="A14" s="70"/>
      <c r="B14" s="70"/>
      <c r="C14" s="70"/>
      <c r="D14" s="70"/>
    </row>
    <row r="15" ht="13.9" customHeight="true" spans="1:4">
      <c r="A15" s="70"/>
      <c r="B15" s="70"/>
      <c r="C15" s="70"/>
      <c r="D15" s="70"/>
    </row>
    <row r="16" ht="13.9" customHeight="true" spans="1:4">
      <c r="A16" s="70"/>
      <c r="B16" s="70"/>
      <c r="C16" s="70"/>
      <c r="D16" s="70"/>
    </row>
    <row r="17" ht="13.9" customHeight="true" spans="1:4">
      <c r="A17" s="70"/>
      <c r="B17" s="70"/>
      <c r="C17" s="70"/>
      <c r="D17" s="70"/>
    </row>
    <row r="18" ht="13.9" customHeight="true" spans="1:4">
      <c r="A18" s="70"/>
      <c r="B18" s="70"/>
      <c r="C18" s="70"/>
      <c r="D18" s="70"/>
    </row>
    <row r="19" ht="13.9" customHeight="true" spans="1:4">
      <c r="A19" s="70"/>
      <c r="B19" s="70"/>
      <c r="C19" s="70"/>
      <c r="D19" s="70"/>
    </row>
    <row r="20" ht="13.9" customHeight="true" spans="1:4">
      <c r="A20" s="70"/>
      <c r="B20" s="70"/>
      <c r="C20" s="70"/>
      <c r="D20" s="70"/>
    </row>
    <row r="21" ht="13.9" customHeight="true" spans="1:4">
      <c r="A21" s="70"/>
      <c r="B21" s="70"/>
      <c r="C21" s="70"/>
      <c r="D21" s="70"/>
    </row>
    <row r="22" ht="13.9" customHeight="true" spans="1:4">
      <c r="A22" s="70"/>
      <c r="B22" s="70"/>
      <c r="C22" s="70"/>
      <c r="D22" s="70"/>
    </row>
    <row r="23" ht="13.9" customHeight="true" spans="1:4">
      <c r="A23" s="70"/>
      <c r="B23" s="70"/>
      <c r="C23" s="70"/>
      <c r="D23" s="70"/>
    </row>
    <row r="24" ht="13.9" customHeight="true" spans="1:4">
      <c r="A24" s="70"/>
      <c r="B24" s="70"/>
      <c r="C24" s="70"/>
      <c r="D24" s="70"/>
    </row>
    <row r="25" ht="13.9" customHeight="true" spans="1:4">
      <c r="A25" s="70"/>
      <c r="B25" s="70"/>
      <c r="C25" s="70"/>
      <c r="D25" s="70"/>
    </row>
    <row r="26" ht="13.9" customHeight="true" spans="1:4">
      <c r="A26" s="70"/>
      <c r="B26" s="70"/>
      <c r="C26" s="70"/>
      <c r="D26" s="70"/>
    </row>
    <row r="27" ht="13.9" customHeight="true" spans="1:4">
      <c r="A27" s="70"/>
      <c r="B27" s="70"/>
      <c r="C27" s="70"/>
      <c r="D27" s="70"/>
    </row>
    <row r="28" ht="13.9" customHeight="true" spans="1:4">
      <c r="A28" s="70"/>
      <c r="B28" s="70"/>
      <c r="C28" s="70"/>
      <c r="D28" s="70"/>
    </row>
    <row r="29" ht="13.9" customHeight="true" spans="1:4">
      <c r="A29" s="70"/>
      <c r="B29" s="70"/>
      <c r="C29" s="70"/>
      <c r="D29" s="70"/>
    </row>
    <row r="30" ht="13.9" customHeight="true" spans="1:4">
      <c r="A30" s="70"/>
      <c r="B30" s="70"/>
      <c r="C30" s="70"/>
      <c r="D30" s="70"/>
    </row>
    <row r="31" ht="13.9" customHeight="true" spans="1:4">
      <c r="A31" s="70"/>
      <c r="B31" s="70"/>
      <c r="C31" s="70"/>
      <c r="D31" s="70"/>
    </row>
    <row r="32" ht="13.9" customHeight="true" spans="1:4">
      <c r="A32" s="70"/>
      <c r="B32" s="70"/>
      <c r="C32" s="70"/>
      <c r="D32" s="70"/>
    </row>
    <row r="33" ht="13.9" customHeight="true" spans="1:4">
      <c r="A33" s="70"/>
      <c r="B33" s="70"/>
      <c r="C33" s="70"/>
      <c r="D33" s="70"/>
    </row>
    <row r="34" ht="13.9" customHeight="true" spans="1:4">
      <c r="A34" s="70"/>
      <c r="B34" s="70"/>
      <c r="C34" s="70"/>
      <c r="D34" s="70"/>
    </row>
    <row r="35" ht="13.9" customHeight="true" spans="1:4">
      <c r="A35" s="70"/>
      <c r="B35" s="70"/>
      <c r="C35" s="70"/>
      <c r="D35" s="70"/>
    </row>
    <row r="36" customHeight="true"/>
  </sheetData>
  <mergeCells count="2">
    <mergeCell ref="A1:D1"/>
    <mergeCell ref="A2:D35"/>
  </mergeCells>
  <pageMargins left="0.708661417322835" right="0.708661417322835" top="1.37795275590551" bottom="0.748031496062992" header="0.31496062992126" footer="0.31496062992126"/>
  <pageSetup paperSize="9" scale="90" fitToHeight="0"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zoomScale="115" zoomScaleNormal="115" workbookViewId="0">
      <pane ySplit="6" topLeftCell="A7" activePane="bottomLeft" state="frozen"/>
      <selection/>
      <selection pane="bottomLeft" activeCell="F7" sqref="F7"/>
    </sheetView>
  </sheetViews>
  <sheetFormatPr defaultColWidth="10" defaultRowHeight="13.5" outlineLevelCol="6"/>
  <cols>
    <col min="1" max="1" width="26.125" style="49" customWidth="true"/>
    <col min="2" max="7" width="11.375" style="49" customWidth="true"/>
    <col min="8" max="9" width="9.75" style="49" customWidth="true"/>
    <col min="10" max="16384" width="10" style="49"/>
  </cols>
  <sheetData>
    <row r="1" s="47" customFormat="true" ht="27.2" customHeight="true" spans="1:2">
      <c r="A1" s="27" t="s">
        <v>1653</v>
      </c>
      <c r="B1" s="27"/>
    </row>
    <row r="2" s="48" customFormat="true" ht="28.7" customHeight="true" spans="1:7">
      <c r="A2" s="51" t="s">
        <v>1654</v>
      </c>
      <c r="B2" s="51"/>
      <c r="C2" s="51"/>
      <c r="D2" s="51"/>
      <c r="E2" s="51"/>
      <c r="F2" s="51"/>
      <c r="G2" s="51"/>
    </row>
    <row r="3" ht="14.25" customHeight="true" spans="1:7">
      <c r="A3" s="58"/>
      <c r="B3" s="58"/>
      <c r="G3" s="52" t="s">
        <v>1655</v>
      </c>
    </row>
    <row r="4" ht="27.75" customHeight="true" spans="1:7">
      <c r="A4" s="63" t="s">
        <v>1656</v>
      </c>
      <c r="B4" s="63" t="s">
        <v>1657</v>
      </c>
      <c r="C4" s="63"/>
      <c r="D4" s="63"/>
      <c r="E4" s="63" t="s">
        <v>1658</v>
      </c>
      <c r="F4" s="63"/>
      <c r="G4" s="63"/>
    </row>
    <row r="5" ht="27.75" customHeight="true" spans="1:7">
      <c r="A5" s="63"/>
      <c r="B5" s="64"/>
      <c r="C5" s="63" t="s">
        <v>1659</v>
      </c>
      <c r="D5" s="63" t="s">
        <v>1660</v>
      </c>
      <c r="E5" s="64"/>
      <c r="F5" s="63" t="s">
        <v>1659</v>
      </c>
      <c r="G5" s="63" t="s">
        <v>1660</v>
      </c>
    </row>
    <row r="6" ht="27.75" customHeight="true" spans="1:7">
      <c r="A6" s="63" t="s">
        <v>1661</v>
      </c>
      <c r="B6" s="63" t="s">
        <v>1662</v>
      </c>
      <c r="C6" s="63" t="s">
        <v>1663</v>
      </c>
      <c r="D6" s="63" t="s">
        <v>1664</v>
      </c>
      <c r="E6" s="63" t="s">
        <v>1665</v>
      </c>
      <c r="F6" s="63" t="s">
        <v>1666</v>
      </c>
      <c r="G6" s="63" t="s">
        <v>1667</v>
      </c>
    </row>
    <row r="7" ht="70.5" customHeight="true" spans="1:7">
      <c r="A7" s="65" t="s">
        <v>1668</v>
      </c>
      <c r="B7" s="66"/>
      <c r="C7" s="66"/>
      <c r="D7" s="66"/>
      <c r="E7" s="66"/>
      <c r="F7" s="66"/>
      <c r="G7" s="66"/>
    </row>
    <row r="8" ht="20.1" customHeight="true" spans="1:7">
      <c r="A8" s="67" t="s">
        <v>1669</v>
      </c>
      <c r="B8" s="67"/>
      <c r="C8" s="67"/>
      <c r="D8" s="67"/>
      <c r="E8" s="67"/>
      <c r="F8" s="67"/>
      <c r="G8" s="67"/>
    </row>
    <row r="9" ht="20.1" customHeight="true" spans="1:7">
      <c r="A9" s="58" t="s">
        <v>1670</v>
      </c>
      <c r="B9" s="58"/>
      <c r="C9" s="58"/>
      <c r="D9" s="58"/>
      <c r="E9" s="58"/>
      <c r="F9" s="58"/>
      <c r="G9" s="58"/>
    </row>
    <row r="10" spans="1:1">
      <c r="A10" s="49" t="s">
        <v>686</v>
      </c>
    </row>
  </sheetData>
  <mergeCells count="7">
    <mergeCell ref="A1:B1"/>
    <mergeCell ref="A2:G2"/>
    <mergeCell ref="B4:D4"/>
    <mergeCell ref="E4:G4"/>
    <mergeCell ref="A8:G8"/>
    <mergeCell ref="A9:G9"/>
    <mergeCell ref="A4:A5"/>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5"/>
  <sheetViews>
    <sheetView topLeftCell="A4" workbookViewId="0">
      <selection activeCell="A12" sqref="A12"/>
    </sheetView>
  </sheetViews>
  <sheetFormatPr defaultColWidth="10" defaultRowHeight="13.5" outlineLevelCol="2"/>
  <cols>
    <col min="1" max="1" width="54.75" style="49" customWidth="true"/>
    <col min="2" max="3" width="16.125" style="49" customWidth="true"/>
    <col min="4" max="16384" width="10" style="49"/>
  </cols>
  <sheetData>
    <row r="1" s="62" customFormat="true" ht="26.25" customHeight="true" spans="1:1">
      <c r="A1" s="59" t="s">
        <v>1671</v>
      </c>
    </row>
    <row r="2" s="48" customFormat="true" ht="28.7" customHeight="true" spans="1:3">
      <c r="A2" s="51" t="s">
        <v>1672</v>
      </c>
      <c r="B2" s="51"/>
      <c r="C2" s="51"/>
    </row>
    <row r="3" ht="24.95" customHeight="true" spans="1:3">
      <c r="A3" s="58"/>
      <c r="B3" s="58"/>
      <c r="C3" s="52" t="s">
        <v>1655</v>
      </c>
    </row>
    <row r="4" ht="30.95" customHeight="true" spans="1:3">
      <c r="A4" s="53" t="s">
        <v>1673</v>
      </c>
      <c r="B4" s="53" t="s">
        <v>61</v>
      </c>
      <c r="C4" s="53" t="s">
        <v>4</v>
      </c>
    </row>
    <row r="5" ht="30.95" customHeight="true" spans="1:3">
      <c r="A5" s="56" t="s">
        <v>1674</v>
      </c>
      <c r="B5" s="60"/>
      <c r="C5" s="60"/>
    </row>
    <row r="6" ht="30.95" customHeight="true" spans="1:3">
      <c r="A6" s="56" t="s">
        <v>1675</v>
      </c>
      <c r="B6" s="60"/>
      <c r="C6" s="60"/>
    </row>
    <row r="7" ht="30.95" customHeight="true" spans="1:3">
      <c r="A7" s="56" t="s">
        <v>1676</v>
      </c>
      <c r="B7" s="60"/>
      <c r="C7" s="60"/>
    </row>
    <row r="8" ht="30.95" customHeight="true" spans="1:3">
      <c r="A8" s="56" t="s">
        <v>1677</v>
      </c>
      <c r="B8" s="60"/>
      <c r="C8" s="60"/>
    </row>
    <row r="9" ht="30.95" customHeight="true" spans="1:3">
      <c r="A9" s="56" t="s">
        <v>1678</v>
      </c>
      <c r="B9" s="60"/>
      <c r="C9" s="60"/>
    </row>
    <row r="10" ht="30.95" customHeight="true" spans="1:3">
      <c r="A10" s="56" t="s">
        <v>1679</v>
      </c>
      <c r="B10" s="60"/>
      <c r="C10" s="60"/>
    </row>
    <row r="11" ht="30.95" customHeight="true" spans="1:3">
      <c r="A11" s="56" t="s">
        <v>1680</v>
      </c>
      <c r="B11" s="60"/>
      <c r="C11" s="60"/>
    </row>
    <row r="12" ht="30.95" customHeight="true" spans="1:3">
      <c r="A12" s="56" t="s">
        <v>1681</v>
      </c>
      <c r="B12" s="60"/>
      <c r="C12" s="60"/>
    </row>
    <row r="13" ht="30.95" customHeight="true" spans="1:3">
      <c r="A13" s="56" t="s">
        <v>1682</v>
      </c>
      <c r="B13" s="60"/>
      <c r="C13" s="60"/>
    </row>
    <row r="14" ht="38.1" customHeight="true" spans="1:3">
      <c r="A14" s="58" t="s">
        <v>1683</v>
      </c>
      <c r="B14" s="58"/>
      <c r="C14" s="58"/>
    </row>
    <row r="15" spans="1:1">
      <c r="A15" s="49" t="s">
        <v>686</v>
      </c>
    </row>
  </sheetData>
  <mergeCells count="2">
    <mergeCell ref="A2:C2"/>
    <mergeCell ref="A14:C14"/>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0" sqref="A10"/>
    </sheetView>
  </sheetViews>
  <sheetFormatPr defaultColWidth="10" defaultRowHeight="13.5" outlineLevelCol="2"/>
  <cols>
    <col min="1" max="1" width="49" style="49" customWidth="true"/>
    <col min="2" max="3" width="18.75" style="49" customWidth="true"/>
    <col min="4" max="4" width="9.75" style="49" customWidth="true"/>
    <col min="5" max="16384" width="10" style="49"/>
  </cols>
  <sheetData>
    <row r="1" s="47" customFormat="true" ht="18" customHeight="true" spans="1:1">
      <c r="A1" s="59" t="s">
        <v>1684</v>
      </c>
    </row>
    <row r="2" s="48" customFormat="true" ht="48" customHeight="true" spans="1:3">
      <c r="A2" s="51" t="s">
        <v>1685</v>
      </c>
      <c r="B2" s="51"/>
      <c r="C2" s="51"/>
    </row>
    <row r="3" ht="33" customHeight="true" spans="1:3">
      <c r="A3" s="58"/>
      <c r="B3" s="58"/>
      <c r="C3" s="52" t="s">
        <v>1655</v>
      </c>
    </row>
    <row r="4" ht="33" customHeight="true" spans="1:3">
      <c r="A4" s="53" t="s">
        <v>1673</v>
      </c>
      <c r="B4" s="53" t="s">
        <v>61</v>
      </c>
      <c r="C4" s="53" t="s">
        <v>4</v>
      </c>
    </row>
    <row r="5" ht="33" customHeight="true" spans="1:3">
      <c r="A5" s="56" t="s">
        <v>1686</v>
      </c>
      <c r="B5" s="60"/>
      <c r="C5" s="60"/>
    </row>
    <row r="6" ht="33" customHeight="true" spans="1:3">
      <c r="A6" s="56" t="s">
        <v>1687</v>
      </c>
      <c r="B6" s="60"/>
      <c r="C6" s="60"/>
    </row>
    <row r="7" ht="33" customHeight="true" spans="1:3">
      <c r="A7" s="56" t="s">
        <v>1688</v>
      </c>
      <c r="B7" s="60"/>
      <c r="C7" s="60"/>
    </row>
    <row r="8" ht="33" customHeight="true" spans="1:3">
      <c r="A8" s="56" t="s">
        <v>1689</v>
      </c>
      <c r="B8" s="60"/>
      <c r="C8" s="60"/>
    </row>
    <row r="9" ht="33" customHeight="true" spans="1:3">
      <c r="A9" s="56" t="s">
        <v>1690</v>
      </c>
      <c r="B9" s="60"/>
      <c r="C9" s="60"/>
    </row>
    <row r="10" ht="33" customHeight="true" spans="1:3">
      <c r="A10" s="56" t="s">
        <v>1691</v>
      </c>
      <c r="B10" s="61"/>
      <c r="C10" s="61"/>
    </row>
    <row r="11" ht="33" customHeight="true" spans="1:3">
      <c r="A11" s="56" t="s">
        <v>1692</v>
      </c>
      <c r="B11" s="61"/>
      <c r="C11" s="61"/>
    </row>
    <row r="12" ht="54" customHeight="true" spans="1:3">
      <c r="A12" s="58" t="s">
        <v>1693</v>
      </c>
      <c r="B12" s="58"/>
      <c r="C12" s="58"/>
    </row>
    <row r="13" spans="1:1">
      <c r="A13" s="49" t="s">
        <v>686</v>
      </c>
    </row>
  </sheetData>
  <mergeCells count="2">
    <mergeCell ref="A2:C2"/>
    <mergeCell ref="A12:C12"/>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7"/>
  <sheetViews>
    <sheetView workbookViewId="0">
      <pane ySplit="4" topLeftCell="A23" activePane="bottomLeft" state="frozen"/>
      <selection/>
      <selection pane="bottomLeft" activeCell="A27" sqref="A27"/>
    </sheetView>
  </sheetViews>
  <sheetFormatPr defaultColWidth="10" defaultRowHeight="13.5" outlineLevelCol="3"/>
  <cols>
    <col min="1" max="1" width="33.375" style="49" customWidth="true"/>
    <col min="2" max="2" width="16.75" style="49" customWidth="true"/>
    <col min="3" max="4" width="21" style="49" customWidth="true"/>
    <col min="5" max="5" width="9.75" style="49" customWidth="true"/>
    <col min="6" max="16384" width="10" style="49"/>
  </cols>
  <sheetData>
    <row r="1" s="47" customFormat="true" ht="24" customHeight="true" spans="1:1">
      <c r="A1" s="50" t="s">
        <v>1694</v>
      </c>
    </row>
    <row r="2" s="48" customFormat="true" ht="28.7" customHeight="true" spans="1:4">
      <c r="A2" s="51" t="s">
        <v>1695</v>
      </c>
      <c r="B2" s="51"/>
      <c r="C2" s="51"/>
      <c r="D2" s="51"/>
    </row>
    <row r="3" ht="14.25" customHeight="true" spans="4:4">
      <c r="D3" s="52" t="s">
        <v>1655</v>
      </c>
    </row>
    <row r="4" ht="28.5" customHeight="true" spans="1:4">
      <c r="A4" s="53" t="s">
        <v>1673</v>
      </c>
      <c r="B4" s="53" t="s">
        <v>1696</v>
      </c>
      <c r="C4" s="53" t="s">
        <v>1697</v>
      </c>
      <c r="D4" s="53" t="s">
        <v>1698</v>
      </c>
    </row>
    <row r="5" ht="28.5" customHeight="true" spans="1:4">
      <c r="A5" s="54" t="s">
        <v>1699</v>
      </c>
      <c r="B5" s="55" t="s">
        <v>1700</v>
      </c>
      <c r="C5" s="56"/>
      <c r="D5" s="56"/>
    </row>
    <row r="6" ht="28.5" customHeight="true" spans="1:4">
      <c r="A6" s="54" t="s">
        <v>1701</v>
      </c>
      <c r="B6" s="55" t="s">
        <v>1663</v>
      </c>
      <c r="C6" s="56"/>
      <c r="D6" s="56"/>
    </row>
    <row r="7" ht="28.5" customHeight="true" spans="1:4">
      <c r="A7" s="54" t="s">
        <v>1702</v>
      </c>
      <c r="B7" s="55" t="s">
        <v>1664</v>
      </c>
      <c r="C7" s="56"/>
      <c r="D7" s="56"/>
    </row>
    <row r="8" ht="28.5" customHeight="true" spans="1:4">
      <c r="A8" s="54" t="s">
        <v>1703</v>
      </c>
      <c r="B8" s="55" t="s">
        <v>1704</v>
      </c>
      <c r="C8" s="56"/>
      <c r="D8" s="56"/>
    </row>
    <row r="9" ht="28.5" customHeight="true" spans="1:4">
      <c r="A9" s="54" t="s">
        <v>1702</v>
      </c>
      <c r="B9" s="55" t="s">
        <v>1666</v>
      </c>
      <c r="C9" s="56"/>
      <c r="D9" s="56"/>
    </row>
    <row r="10" ht="28.5" customHeight="true" spans="1:4">
      <c r="A10" s="54" t="s">
        <v>1705</v>
      </c>
      <c r="B10" s="55" t="s">
        <v>1706</v>
      </c>
      <c r="C10" s="56"/>
      <c r="D10" s="56"/>
    </row>
    <row r="11" ht="28.5" customHeight="true" spans="1:4">
      <c r="A11" s="54" t="s">
        <v>1701</v>
      </c>
      <c r="B11" s="55" t="s">
        <v>1707</v>
      </c>
      <c r="C11" s="57"/>
      <c r="D11" s="57"/>
    </row>
    <row r="12" ht="28.5" customHeight="true" spans="1:4">
      <c r="A12" s="54" t="s">
        <v>1703</v>
      </c>
      <c r="B12" s="55" t="s">
        <v>1708</v>
      </c>
      <c r="C12" s="57"/>
      <c r="D12" s="57"/>
    </row>
    <row r="13" ht="28.5" customHeight="true" spans="1:4">
      <c r="A13" s="54" t="s">
        <v>1709</v>
      </c>
      <c r="B13" s="55" t="s">
        <v>1710</v>
      </c>
      <c r="C13" s="57"/>
      <c r="D13" s="57"/>
    </row>
    <row r="14" ht="28.5" customHeight="true" spans="1:4">
      <c r="A14" s="54" t="s">
        <v>1701</v>
      </c>
      <c r="B14" s="55" t="s">
        <v>1711</v>
      </c>
      <c r="C14" s="57"/>
      <c r="D14" s="57"/>
    </row>
    <row r="15" ht="28.5" customHeight="true" spans="1:4">
      <c r="A15" s="54" t="s">
        <v>1703</v>
      </c>
      <c r="B15" s="55" t="s">
        <v>1712</v>
      </c>
      <c r="C15" s="57"/>
      <c r="D15" s="57"/>
    </row>
    <row r="16" ht="28.5" customHeight="true" spans="1:4">
      <c r="A16" s="54" t="s">
        <v>1713</v>
      </c>
      <c r="B16" s="55" t="s">
        <v>1714</v>
      </c>
      <c r="C16" s="57"/>
      <c r="D16" s="57"/>
    </row>
    <row r="17" ht="28.5" customHeight="true" spans="1:4">
      <c r="A17" s="54" t="s">
        <v>1701</v>
      </c>
      <c r="B17" s="55" t="s">
        <v>1715</v>
      </c>
      <c r="C17" s="57"/>
      <c r="D17" s="57"/>
    </row>
    <row r="18" ht="28.5" customHeight="true" spans="1:4">
      <c r="A18" s="54" t="s">
        <v>1716</v>
      </c>
      <c r="B18" s="55"/>
      <c r="C18" s="57"/>
      <c r="D18" s="57"/>
    </row>
    <row r="19" ht="28.5" customHeight="true" spans="1:4">
      <c r="A19" s="54" t="s">
        <v>1717</v>
      </c>
      <c r="B19" s="55" t="s">
        <v>1718</v>
      </c>
      <c r="C19" s="57"/>
      <c r="D19" s="57"/>
    </row>
    <row r="20" ht="28.5" customHeight="true" spans="1:4">
      <c r="A20" s="54" t="s">
        <v>1703</v>
      </c>
      <c r="B20" s="55" t="s">
        <v>1719</v>
      </c>
      <c r="C20" s="57"/>
      <c r="D20" s="57"/>
    </row>
    <row r="21" ht="28.5" customHeight="true" spans="1:4">
      <c r="A21" s="54" t="s">
        <v>1716</v>
      </c>
      <c r="B21" s="55"/>
      <c r="C21" s="57"/>
      <c r="D21" s="57"/>
    </row>
    <row r="22" ht="28.5" customHeight="true" spans="1:4">
      <c r="A22" s="54" t="s">
        <v>1720</v>
      </c>
      <c r="B22" s="55" t="s">
        <v>1721</v>
      </c>
      <c r="C22" s="57"/>
      <c r="D22" s="57"/>
    </row>
    <row r="23" ht="28.5" customHeight="true" spans="1:4">
      <c r="A23" s="54" t="s">
        <v>1722</v>
      </c>
      <c r="B23" s="55" t="s">
        <v>1723</v>
      </c>
      <c r="C23" s="57"/>
      <c r="D23" s="57"/>
    </row>
    <row r="24" ht="28.5" customHeight="true" spans="1:4">
      <c r="A24" s="54" t="s">
        <v>1701</v>
      </c>
      <c r="B24" s="55" t="s">
        <v>1724</v>
      </c>
      <c r="C24" s="57"/>
      <c r="D24" s="57"/>
    </row>
    <row r="25" ht="28.5" customHeight="true" spans="1:4">
      <c r="A25" s="54" t="s">
        <v>1703</v>
      </c>
      <c r="B25" s="55" t="s">
        <v>1725</v>
      </c>
      <c r="C25" s="57"/>
      <c r="D25" s="57"/>
    </row>
    <row r="26" ht="43.5" customHeight="true" spans="1:4">
      <c r="A26" s="58" t="s">
        <v>1726</v>
      </c>
      <c r="B26" s="58"/>
      <c r="C26" s="58"/>
      <c r="D26" s="58"/>
    </row>
    <row r="27" spans="1:1">
      <c r="A27" s="49" t="s">
        <v>686</v>
      </c>
    </row>
  </sheetData>
  <mergeCells count="2">
    <mergeCell ref="A2:D2"/>
    <mergeCell ref="A26:D26"/>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A2" sqref="A2:D2"/>
    </sheetView>
  </sheetViews>
  <sheetFormatPr defaultColWidth="10" defaultRowHeight="13.5" outlineLevelCol="3"/>
  <cols>
    <col min="1" max="1" width="35" style="38" customWidth="true"/>
    <col min="2" max="4" width="15.125" style="38" customWidth="true"/>
    <col min="5" max="5" width="9.75" style="38" customWidth="true"/>
    <col min="6" max="16384" width="10" style="38"/>
  </cols>
  <sheetData>
    <row r="1" s="36" customFormat="true" ht="21" customHeight="true" spans="1:4">
      <c r="A1" s="39" t="s">
        <v>1727</v>
      </c>
      <c r="B1" s="40"/>
      <c r="C1" s="40"/>
      <c r="D1" s="40"/>
    </row>
    <row r="2" s="37" customFormat="true" ht="28.7" customHeight="true" spans="1:4">
      <c r="A2" s="41" t="s">
        <v>1728</v>
      </c>
      <c r="B2" s="41"/>
      <c r="C2" s="41"/>
      <c r="D2" s="41"/>
    </row>
    <row r="3" ht="14.25" customHeight="true" spans="1:4">
      <c r="A3" s="42" t="s">
        <v>1655</v>
      </c>
      <c r="B3" s="42"/>
      <c r="C3" s="42"/>
      <c r="D3" s="42"/>
    </row>
    <row r="4" ht="30.95" customHeight="true" spans="1:4">
      <c r="A4" s="43" t="s">
        <v>1606</v>
      </c>
      <c r="B4" s="43" t="s">
        <v>1696</v>
      </c>
      <c r="C4" s="43" t="s">
        <v>1697</v>
      </c>
      <c r="D4" s="43" t="s">
        <v>1698</v>
      </c>
    </row>
    <row r="5" ht="30.95" customHeight="true" spans="1:4">
      <c r="A5" s="44" t="s">
        <v>1729</v>
      </c>
      <c r="B5" s="45" t="s">
        <v>1662</v>
      </c>
      <c r="C5" s="44"/>
      <c r="D5" s="44"/>
    </row>
    <row r="6" ht="30.95" customHeight="true" spans="1:4">
      <c r="A6" s="44" t="s">
        <v>1730</v>
      </c>
      <c r="B6" s="45" t="s">
        <v>1663</v>
      </c>
      <c r="C6" s="44"/>
      <c r="D6" s="44"/>
    </row>
    <row r="7" ht="30.95" customHeight="true" spans="1:4">
      <c r="A7" s="44" t="s">
        <v>1731</v>
      </c>
      <c r="B7" s="45" t="s">
        <v>1664</v>
      </c>
      <c r="C7" s="44"/>
      <c r="D7" s="44"/>
    </row>
    <row r="8" ht="30.95" customHeight="true" spans="1:4">
      <c r="A8" s="44" t="s">
        <v>1732</v>
      </c>
      <c r="B8" s="45" t="s">
        <v>1665</v>
      </c>
      <c r="C8" s="44"/>
      <c r="D8" s="44"/>
    </row>
    <row r="9" ht="30.95" customHeight="true" spans="1:4">
      <c r="A9" s="44" t="s">
        <v>1730</v>
      </c>
      <c r="B9" s="45" t="s">
        <v>1666</v>
      </c>
      <c r="C9" s="44"/>
      <c r="D9" s="44"/>
    </row>
    <row r="10" ht="30.95" customHeight="true" spans="1:4">
      <c r="A10" s="44" t="s">
        <v>1731</v>
      </c>
      <c r="B10" s="45" t="s">
        <v>1667</v>
      </c>
      <c r="C10" s="44"/>
      <c r="D10" s="44"/>
    </row>
    <row r="11" ht="41.45" customHeight="true" spans="1:4">
      <c r="A11" s="46" t="s">
        <v>1733</v>
      </c>
      <c r="B11" s="46"/>
      <c r="C11" s="46"/>
      <c r="D11" s="46"/>
    </row>
    <row r="12" spans="1:1">
      <c r="A12" s="38" t="s">
        <v>686</v>
      </c>
    </row>
  </sheetData>
  <mergeCells count="3">
    <mergeCell ref="A2:D2"/>
    <mergeCell ref="A3:D3"/>
    <mergeCell ref="A11:D11"/>
  </mergeCells>
  <printOptions horizontalCentered="true"/>
  <pageMargins left="0.393700787401575" right="0.393700787401575" top="0.393700787401575" bottom="0.393700787401575" header="0" footer="0"/>
  <pageSetup paperSize="9" orientation="portrait"/>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D37"/>
  <sheetViews>
    <sheetView workbookViewId="0">
      <selection activeCell="A2" sqref="A2:D35"/>
    </sheetView>
  </sheetViews>
  <sheetFormatPr defaultColWidth="9" defaultRowHeight="13.5" outlineLevelCol="3"/>
  <cols>
    <col min="1" max="3" width="20.625" customWidth="true"/>
    <col min="4" max="4" width="33.875" customWidth="true"/>
    <col min="5" max="5" width="28.875" customWidth="true"/>
  </cols>
  <sheetData>
    <row r="1" ht="76.5" customHeight="true" spans="1:4">
      <c r="A1" s="356" t="s">
        <v>144</v>
      </c>
      <c r="B1" s="68"/>
      <c r="C1" s="68"/>
      <c r="D1" s="68"/>
    </row>
    <row r="2" customHeight="true" spans="1:4">
      <c r="A2" s="288" t="s">
        <v>145</v>
      </c>
      <c r="B2" s="289"/>
      <c r="C2" s="289"/>
      <c r="D2" s="289"/>
    </row>
    <row r="3" customHeight="true" spans="1:4">
      <c r="A3" s="289"/>
      <c r="B3" s="289"/>
      <c r="C3" s="289"/>
      <c r="D3" s="289"/>
    </row>
    <row r="4" customHeight="true" spans="1:4">
      <c r="A4" s="289"/>
      <c r="B4" s="289"/>
      <c r="C4" s="289"/>
      <c r="D4" s="289"/>
    </row>
    <row r="5" customHeight="true" spans="1:4">
      <c r="A5" s="289"/>
      <c r="B5" s="289"/>
      <c r="C5" s="289"/>
      <c r="D5" s="289"/>
    </row>
    <row r="6" customHeight="true" spans="1:4">
      <c r="A6" s="289"/>
      <c r="B6" s="289"/>
      <c r="C6" s="289"/>
      <c r="D6" s="289"/>
    </row>
    <row r="7" customHeight="true" spans="1:4">
      <c r="A7" s="289"/>
      <c r="B7" s="289"/>
      <c r="C7" s="289"/>
      <c r="D7" s="289"/>
    </row>
    <row r="8" ht="16.9" customHeight="true" spans="1:4">
      <c r="A8" s="289"/>
      <c r="B8" s="289"/>
      <c r="C8" s="289"/>
      <c r="D8" s="289"/>
    </row>
    <row r="9" ht="5.25" customHeight="true" spans="1:4">
      <c r="A9" s="289"/>
      <c r="B9" s="289"/>
      <c r="C9" s="289"/>
      <c r="D9" s="289"/>
    </row>
    <row r="10" ht="5.25" customHeight="true" spans="1:4">
      <c r="A10" s="289"/>
      <c r="B10" s="289"/>
      <c r="C10" s="289"/>
      <c r="D10" s="289"/>
    </row>
    <row r="11" ht="5.25" customHeight="true" spans="1:4">
      <c r="A11" s="289"/>
      <c r="B11" s="289"/>
      <c r="C11" s="289"/>
      <c r="D11" s="289"/>
    </row>
    <row r="12" ht="5.25" customHeight="true" spans="1:4">
      <c r="A12" s="289"/>
      <c r="B12" s="289"/>
      <c r="C12" s="289"/>
      <c r="D12" s="289"/>
    </row>
    <row r="13" ht="5.25" customHeight="true" spans="1:4">
      <c r="A13" s="289"/>
      <c r="B13" s="289"/>
      <c r="C13" s="289"/>
      <c r="D13" s="289"/>
    </row>
    <row r="14" ht="5.25" customHeight="true" spans="1:4">
      <c r="A14" s="289"/>
      <c r="B14" s="289"/>
      <c r="C14" s="289"/>
      <c r="D14" s="289"/>
    </row>
    <row r="15" ht="5.25" customHeight="true" spans="1:4">
      <c r="A15" s="289"/>
      <c r="B15" s="289"/>
      <c r="C15" s="289"/>
      <c r="D15" s="289"/>
    </row>
    <row r="16" ht="5.25" customHeight="true" spans="1:4">
      <c r="A16" s="289"/>
      <c r="B16" s="289"/>
      <c r="C16" s="289"/>
      <c r="D16" s="289"/>
    </row>
    <row r="17" ht="5.25" customHeight="true" spans="1:4">
      <c r="A17" s="289"/>
      <c r="B17" s="289"/>
      <c r="C17" s="289"/>
      <c r="D17" s="289"/>
    </row>
    <row r="18" ht="5.25" customHeight="true" spans="1:4">
      <c r="A18" s="289"/>
      <c r="B18" s="289"/>
      <c r="C18" s="289"/>
      <c r="D18" s="289"/>
    </row>
    <row r="19" ht="5.25" customHeight="true" spans="1:4">
      <c r="A19" s="289"/>
      <c r="B19" s="289"/>
      <c r="C19" s="289"/>
      <c r="D19" s="289"/>
    </row>
    <row r="20" ht="5.25" customHeight="true" spans="1:4">
      <c r="A20" s="289"/>
      <c r="B20" s="289"/>
      <c r="C20" s="289"/>
      <c r="D20" s="289"/>
    </row>
    <row r="21" ht="9.75" customHeight="true" spans="1:4">
      <c r="A21" s="289"/>
      <c r="B21" s="289"/>
      <c r="C21" s="289"/>
      <c r="D21" s="289"/>
    </row>
    <row r="22" ht="9.75" customHeight="true" spans="1:4">
      <c r="A22" s="289"/>
      <c r="B22" s="289"/>
      <c r="C22" s="289"/>
      <c r="D22" s="289"/>
    </row>
    <row r="23" ht="9.75" customHeight="true" spans="1:4">
      <c r="A23" s="289"/>
      <c r="B23" s="289"/>
      <c r="C23" s="289"/>
      <c r="D23" s="289"/>
    </row>
    <row r="24" ht="9.75" customHeight="true" spans="1:4">
      <c r="A24" s="289"/>
      <c r="B24" s="289"/>
      <c r="C24" s="289"/>
      <c r="D24" s="289"/>
    </row>
    <row r="25" ht="9.75" customHeight="true" spans="1:4">
      <c r="A25" s="289"/>
      <c r="B25" s="289"/>
      <c r="C25" s="289"/>
      <c r="D25" s="289"/>
    </row>
    <row r="26" ht="9.75" customHeight="true" spans="1:4">
      <c r="A26" s="289"/>
      <c r="B26" s="289"/>
      <c r="C26" s="289"/>
      <c r="D26" s="289"/>
    </row>
    <row r="27" ht="9.75" customHeight="true" spans="1:4">
      <c r="A27" s="289"/>
      <c r="B27" s="289"/>
      <c r="C27" s="289"/>
      <c r="D27" s="289"/>
    </row>
    <row r="28" ht="9.75" customHeight="true" spans="1:4">
      <c r="A28" s="289"/>
      <c r="B28" s="289"/>
      <c r="C28" s="289"/>
      <c r="D28" s="289"/>
    </row>
    <row r="29" ht="9.75" customHeight="true" spans="1:4">
      <c r="A29" s="289"/>
      <c r="B29" s="289"/>
      <c r="C29" s="289"/>
      <c r="D29" s="289"/>
    </row>
    <row r="30" ht="9.75" customHeight="true" spans="1:4">
      <c r="A30" s="289"/>
      <c r="B30" s="289"/>
      <c r="C30" s="289"/>
      <c r="D30" s="289"/>
    </row>
    <row r="31" ht="9.75" customHeight="true" spans="1:4">
      <c r="A31" s="289"/>
      <c r="B31" s="289"/>
      <c r="C31" s="289"/>
      <c r="D31" s="289"/>
    </row>
    <row r="32" ht="9.75" customHeight="true" spans="1:4">
      <c r="A32" s="289"/>
      <c r="B32" s="289"/>
      <c r="C32" s="289"/>
      <c r="D32" s="289"/>
    </row>
    <row r="33" ht="9.75" customHeight="true" spans="1:4">
      <c r="A33" s="289"/>
      <c r="B33" s="289"/>
      <c r="C33" s="289"/>
      <c r="D33" s="289"/>
    </row>
    <row r="34" ht="9.75" customHeight="true" spans="1:4">
      <c r="A34" s="289"/>
      <c r="B34" s="289"/>
      <c r="C34" s="289"/>
      <c r="D34" s="289"/>
    </row>
    <row r="35" ht="9.75" customHeight="true" spans="1:4">
      <c r="A35" s="289"/>
      <c r="B35" s="289"/>
      <c r="C35" s="289"/>
      <c r="D35" s="289"/>
    </row>
    <row r="36" ht="16.9" customHeight="true"/>
    <row r="37" ht="16.9" customHeight="true"/>
  </sheetData>
  <mergeCells count="2">
    <mergeCell ref="A1:D1"/>
    <mergeCell ref="A2:D35"/>
  </mergeCells>
  <printOptions horizontalCentered="true"/>
  <pageMargins left="0.708661417322835" right="0.708661417322835" top="1.37795275590551" bottom="0.748031496062992" header="0.31496062992126" footer="0.31496062992126"/>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
  <sheetViews>
    <sheetView workbookViewId="0">
      <pane ySplit="4" topLeftCell="A5" activePane="bottomLeft" state="frozen"/>
      <selection/>
      <selection pane="bottomLeft" activeCell="A2" sqref="A2:F2"/>
    </sheetView>
  </sheetViews>
  <sheetFormatPr defaultColWidth="10" defaultRowHeight="13.5" outlineLevelRow="7" outlineLevelCol="5"/>
  <cols>
    <col min="1" max="1" width="5.875" style="26" customWidth="true"/>
    <col min="2" max="2" width="10.25" style="26" customWidth="true"/>
    <col min="3" max="3" width="35.875" style="26" customWidth="true"/>
    <col min="4" max="4" width="13.375" style="26" customWidth="true"/>
    <col min="5" max="5" width="16.75" style="26" customWidth="true"/>
    <col min="6" max="6" width="14.875" style="26" customWidth="true"/>
    <col min="7" max="7" width="9.75" style="26" customWidth="true"/>
    <col min="8" max="16384" width="10" style="26"/>
  </cols>
  <sheetData>
    <row r="1" s="24" customFormat="true" ht="19.5" customHeight="true" spans="1:2">
      <c r="A1" s="27" t="s">
        <v>1734</v>
      </c>
      <c r="B1" s="27"/>
    </row>
    <row r="2" s="25" customFormat="true" ht="28.7" customHeight="true" spans="1:6">
      <c r="A2" s="28" t="s">
        <v>1735</v>
      </c>
      <c r="B2" s="28"/>
      <c r="C2" s="28"/>
      <c r="D2" s="28"/>
      <c r="E2" s="28"/>
      <c r="F2" s="28"/>
    </row>
    <row r="3" ht="14.25" customHeight="true" spans="1:6">
      <c r="A3" s="29" t="s">
        <v>1655</v>
      </c>
      <c r="B3" s="29"/>
      <c r="C3" s="29"/>
      <c r="D3" s="29"/>
      <c r="E3" s="29"/>
      <c r="F3" s="29"/>
    </row>
    <row r="4" ht="62.25" customHeight="true" spans="1:6">
      <c r="A4" s="30" t="s">
        <v>1736</v>
      </c>
      <c r="B4" s="30" t="s">
        <v>1737</v>
      </c>
      <c r="C4" s="30" t="s">
        <v>1738</v>
      </c>
      <c r="D4" s="30" t="s">
        <v>1739</v>
      </c>
      <c r="E4" s="30" t="s">
        <v>1740</v>
      </c>
      <c r="F4" s="30" t="s">
        <v>1741</v>
      </c>
    </row>
    <row r="5" ht="62.25" customHeight="true" spans="1:6">
      <c r="A5" s="31">
        <v>1</v>
      </c>
      <c r="B5" s="30"/>
      <c r="C5" s="32" t="s">
        <v>1742</v>
      </c>
      <c r="D5" s="30"/>
      <c r="E5" s="31" t="s">
        <v>1743</v>
      </c>
      <c r="F5" s="30"/>
    </row>
    <row r="6" ht="62.25" customHeight="true" spans="1:6">
      <c r="A6" s="31">
        <v>2</v>
      </c>
      <c r="B6" s="30"/>
      <c r="C6" s="32" t="s">
        <v>1744</v>
      </c>
      <c r="D6" s="30"/>
      <c r="E6" s="31" t="s">
        <v>1745</v>
      </c>
      <c r="F6" s="30"/>
    </row>
    <row r="7" ht="62.25" customHeight="true" spans="1:6">
      <c r="A7" s="31">
        <v>3</v>
      </c>
      <c r="B7" s="33"/>
      <c r="C7" s="33"/>
      <c r="D7" s="33"/>
      <c r="E7" s="33"/>
      <c r="F7" s="35"/>
    </row>
    <row r="8" ht="33" customHeight="true" spans="1:6">
      <c r="A8" s="34" t="s">
        <v>1746</v>
      </c>
      <c r="B8" s="34"/>
      <c r="C8" s="34"/>
      <c r="D8" s="34"/>
      <c r="E8" s="34"/>
      <c r="F8" s="34"/>
    </row>
  </sheetData>
  <mergeCells count="4">
    <mergeCell ref="A1:B1"/>
    <mergeCell ref="A2:F2"/>
    <mergeCell ref="A3:F3"/>
    <mergeCell ref="A8:F8"/>
  </mergeCells>
  <printOptions horizontalCentered="true"/>
  <pageMargins left="0.393700787401575" right="0.393700787401575" top="0.511811023622047" bottom="0.393700787401575" header="0" footer="0"/>
  <pageSetup paperSize="9" orientation="portrait"/>
  <headerFooter>
    <oddFooter>&amp;C&amp;P</oddFooter>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43"/>
  <sheetViews>
    <sheetView tabSelected="1" topLeftCell="A14" workbookViewId="0">
      <selection activeCell="E15" sqref="E15"/>
    </sheetView>
  </sheetViews>
  <sheetFormatPr defaultColWidth="9" defaultRowHeight="13.5"/>
  <cols>
    <col min="5" max="5" width="15.5" customWidth="true"/>
    <col min="20" max="27" width="9" style="9"/>
  </cols>
  <sheetData>
    <row r="1" spans="1:29">
      <c r="A1" s="10"/>
      <c r="B1" s="10"/>
      <c r="C1" s="11"/>
      <c r="D1" s="11"/>
      <c r="E1" s="11"/>
      <c r="F1" s="11"/>
      <c r="G1" s="11"/>
      <c r="H1" s="11"/>
      <c r="I1" s="11"/>
      <c r="J1" s="11"/>
      <c r="K1" s="11"/>
      <c r="L1" s="11"/>
      <c r="M1" s="11"/>
      <c r="N1" s="11"/>
      <c r="O1" s="11"/>
      <c r="P1" s="11"/>
      <c r="Q1" s="11"/>
      <c r="R1" s="11"/>
      <c r="S1" s="11"/>
      <c r="T1" s="21"/>
      <c r="U1" s="21"/>
      <c r="V1" s="21"/>
      <c r="W1" s="21"/>
      <c r="X1" s="21"/>
      <c r="Y1" s="21"/>
      <c r="Z1" s="21"/>
      <c r="AA1" s="21"/>
      <c r="AB1" s="11"/>
      <c r="AC1" s="11"/>
    </row>
    <row r="2" ht="18" spans="1:29">
      <c r="A2" s="11"/>
      <c r="B2" s="12" t="s">
        <v>1747</v>
      </c>
      <c r="C2" s="12"/>
      <c r="D2" s="12"/>
      <c r="E2" s="12"/>
      <c r="F2" s="12"/>
      <c r="G2" s="12"/>
      <c r="H2" s="12"/>
      <c r="I2" s="12"/>
      <c r="J2" s="12"/>
      <c r="K2" s="12"/>
      <c r="L2" s="12"/>
      <c r="M2" s="12"/>
      <c r="N2" s="12"/>
      <c r="O2" s="12"/>
      <c r="P2" s="12"/>
      <c r="Q2" s="12"/>
      <c r="R2" s="12"/>
      <c r="S2" s="12"/>
      <c r="T2" s="12"/>
      <c r="U2" s="12"/>
      <c r="V2" s="12"/>
      <c r="W2" s="12"/>
      <c r="X2" s="12"/>
      <c r="Y2" s="12"/>
      <c r="Z2" s="12"/>
      <c r="AA2" s="12"/>
      <c r="AB2" s="12"/>
      <c r="AC2" s="12"/>
    </row>
    <row r="3" spans="1:29">
      <c r="A3" s="10" t="s">
        <v>1748</v>
      </c>
      <c r="B3" s="10"/>
      <c r="C3" s="10"/>
      <c r="D3" s="10"/>
      <c r="E3" s="10"/>
      <c r="F3" s="10"/>
      <c r="G3" s="11"/>
      <c r="H3" s="11"/>
      <c r="I3" s="11"/>
      <c r="J3" s="11"/>
      <c r="K3" s="11"/>
      <c r="L3" s="11"/>
      <c r="M3" s="11"/>
      <c r="N3" s="11"/>
      <c r="O3" s="11"/>
      <c r="P3" s="11"/>
      <c r="Q3" s="11"/>
      <c r="R3" s="11"/>
      <c r="S3" s="11"/>
      <c r="T3" s="21"/>
      <c r="U3" s="21"/>
      <c r="V3" s="21"/>
      <c r="W3" s="21"/>
      <c r="X3" s="21"/>
      <c r="Y3" s="21"/>
      <c r="Z3" s="21"/>
      <c r="AA3" s="21"/>
      <c r="AB3" s="23" t="s">
        <v>2</v>
      </c>
      <c r="AC3" s="23"/>
    </row>
    <row r="4" spans="1:29">
      <c r="A4" s="13" t="s">
        <v>1749</v>
      </c>
      <c r="B4" s="13" t="s">
        <v>1737</v>
      </c>
      <c r="C4" s="13" t="s">
        <v>1750</v>
      </c>
      <c r="D4" s="13" t="s">
        <v>1751</v>
      </c>
      <c r="E4" s="13"/>
      <c r="F4" s="13" t="s">
        <v>1752</v>
      </c>
      <c r="G4" s="13"/>
      <c r="H4" s="13"/>
      <c r="I4" s="13"/>
      <c r="J4" s="13"/>
      <c r="K4" s="13"/>
      <c r="L4" s="13"/>
      <c r="M4" s="13"/>
      <c r="N4" s="13"/>
      <c r="O4" s="13"/>
      <c r="P4" s="13"/>
      <c r="Q4" s="13"/>
      <c r="R4" s="13"/>
      <c r="S4" s="13"/>
      <c r="T4" s="13"/>
      <c r="U4" s="13"/>
      <c r="V4" s="13"/>
      <c r="W4" s="13"/>
      <c r="X4" s="13"/>
      <c r="Y4" s="13"/>
      <c r="Z4" s="13"/>
      <c r="AA4" s="13"/>
      <c r="AB4" s="13"/>
      <c r="AC4" s="13"/>
    </row>
    <row r="5" spans="1:29">
      <c r="A5" s="13"/>
      <c r="B5" s="13"/>
      <c r="C5" s="13"/>
      <c r="D5" s="13"/>
      <c r="E5" s="13"/>
      <c r="F5" s="13" t="s">
        <v>1753</v>
      </c>
      <c r="G5" s="13"/>
      <c r="H5" s="13"/>
      <c r="I5" s="13"/>
      <c r="J5" s="13"/>
      <c r="K5" s="13"/>
      <c r="L5" s="13"/>
      <c r="M5" s="13"/>
      <c r="N5" s="13"/>
      <c r="O5" s="13"/>
      <c r="P5" s="13"/>
      <c r="Q5" s="13"/>
      <c r="R5" s="13"/>
      <c r="S5" s="13"/>
      <c r="T5" s="22" t="s">
        <v>1754</v>
      </c>
      <c r="U5" s="22"/>
      <c r="V5" s="22"/>
      <c r="W5" s="22"/>
      <c r="X5" s="22"/>
      <c r="Y5" s="22"/>
      <c r="Z5" s="22"/>
      <c r="AA5" s="22"/>
      <c r="AB5" s="13" t="s">
        <v>1755</v>
      </c>
      <c r="AC5" s="13"/>
    </row>
    <row r="6" spans="1:29">
      <c r="A6" s="13"/>
      <c r="B6" s="13"/>
      <c r="C6" s="13"/>
      <c r="D6" s="13"/>
      <c r="E6" s="13"/>
      <c r="F6" s="13" t="s">
        <v>1756</v>
      </c>
      <c r="G6" s="13"/>
      <c r="H6" s="13" t="s">
        <v>1757</v>
      </c>
      <c r="I6" s="13"/>
      <c r="J6" s="13" t="s">
        <v>1758</v>
      </c>
      <c r="K6" s="13"/>
      <c r="L6" s="13" t="s">
        <v>1759</v>
      </c>
      <c r="M6" s="13"/>
      <c r="N6" s="13" t="s">
        <v>1760</v>
      </c>
      <c r="O6" s="13"/>
      <c r="P6" s="13" t="s">
        <v>1761</v>
      </c>
      <c r="Q6" s="13"/>
      <c r="R6" s="13" t="s">
        <v>1762</v>
      </c>
      <c r="S6" s="13"/>
      <c r="T6" s="22" t="s">
        <v>1756</v>
      </c>
      <c r="U6" s="22"/>
      <c r="V6" s="22" t="s">
        <v>1757</v>
      </c>
      <c r="W6" s="22"/>
      <c r="X6" s="22" t="s">
        <v>1758</v>
      </c>
      <c r="Y6" s="22"/>
      <c r="Z6" s="22" t="s">
        <v>1759</v>
      </c>
      <c r="AA6" s="22"/>
      <c r="AB6" s="13"/>
      <c r="AC6" s="13"/>
    </row>
    <row r="7" ht="25.5" spans="1:29">
      <c r="A7" s="13"/>
      <c r="B7" s="13"/>
      <c r="C7" s="13"/>
      <c r="D7" s="13" t="s">
        <v>1763</v>
      </c>
      <c r="E7" s="13" t="s">
        <v>1764</v>
      </c>
      <c r="F7" s="13" t="s">
        <v>1765</v>
      </c>
      <c r="G7" s="13" t="s">
        <v>1766</v>
      </c>
      <c r="H7" s="13" t="s">
        <v>1765</v>
      </c>
      <c r="I7" s="13" t="s">
        <v>1766</v>
      </c>
      <c r="J7" s="13" t="s">
        <v>1765</v>
      </c>
      <c r="K7" s="13" t="s">
        <v>1766</v>
      </c>
      <c r="L7" s="13" t="s">
        <v>1765</v>
      </c>
      <c r="M7" s="13" t="s">
        <v>1766</v>
      </c>
      <c r="N7" s="13" t="s">
        <v>1765</v>
      </c>
      <c r="O7" s="13" t="s">
        <v>1766</v>
      </c>
      <c r="P7" s="13" t="s">
        <v>1765</v>
      </c>
      <c r="Q7" s="13" t="s">
        <v>1766</v>
      </c>
      <c r="R7" s="13" t="s">
        <v>1765</v>
      </c>
      <c r="S7" s="13" t="s">
        <v>1766</v>
      </c>
      <c r="T7" s="22" t="s">
        <v>1765</v>
      </c>
      <c r="U7" s="22" t="s">
        <v>1766</v>
      </c>
      <c r="V7" s="22" t="s">
        <v>1765</v>
      </c>
      <c r="W7" s="22" t="s">
        <v>1766</v>
      </c>
      <c r="X7" s="22" t="s">
        <v>1765</v>
      </c>
      <c r="Y7" s="22" t="s">
        <v>1766</v>
      </c>
      <c r="Z7" s="22" t="s">
        <v>1765</v>
      </c>
      <c r="AA7" s="22" t="s">
        <v>1766</v>
      </c>
      <c r="AB7" s="13" t="s">
        <v>1767</v>
      </c>
      <c r="AC7" s="13" t="s">
        <v>1768</v>
      </c>
    </row>
    <row r="8" ht="102" spans="1:29">
      <c r="A8" s="14" t="s">
        <v>1769</v>
      </c>
      <c r="B8" s="14" t="s">
        <v>1770</v>
      </c>
      <c r="C8" s="15">
        <v>60</v>
      </c>
      <c r="D8" s="16"/>
      <c r="E8" s="16" t="s">
        <v>1771</v>
      </c>
      <c r="F8" s="14" t="s">
        <v>1772</v>
      </c>
      <c r="G8" s="14" t="s">
        <v>1773</v>
      </c>
      <c r="H8" s="14" t="s">
        <v>1774</v>
      </c>
      <c r="I8" s="14" t="s">
        <v>1775</v>
      </c>
      <c r="J8" s="14"/>
      <c r="K8" s="14"/>
      <c r="L8" s="14"/>
      <c r="M8" s="14"/>
      <c r="N8" s="14"/>
      <c r="O8" s="14"/>
      <c r="P8" s="14"/>
      <c r="Q8" s="14"/>
      <c r="R8" s="14"/>
      <c r="S8" s="14"/>
      <c r="T8" s="17" t="s">
        <v>1776</v>
      </c>
      <c r="U8" s="17" t="s">
        <v>1777</v>
      </c>
      <c r="V8" s="17" t="s">
        <v>1778</v>
      </c>
      <c r="W8" s="17" t="s">
        <v>1779</v>
      </c>
      <c r="X8" s="17"/>
      <c r="Y8" s="17"/>
      <c r="Z8" s="17"/>
      <c r="AA8" s="17"/>
      <c r="AB8" s="14" t="s">
        <v>1780</v>
      </c>
      <c r="AC8" s="14" t="s">
        <v>1781</v>
      </c>
    </row>
    <row r="9" ht="89.25" spans="1:29">
      <c r="A9" s="14" t="s">
        <v>1769</v>
      </c>
      <c r="B9" s="14" t="s">
        <v>1782</v>
      </c>
      <c r="C9" s="15">
        <v>2.13</v>
      </c>
      <c r="D9" s="16"/>
      <c r="E9" s="16" t="s">
        <v>1783</v>
      </c>
      <c r="F9" s="14" t="s">
        <v>1784</v>
      </c>
      <c r="G9" s="14" t="s">
        <v>1785</v>
      </c>
      <c r="H9" s="14" t="s">
        <v>1786</v>
      </c>
      <c r="I9" s="14" t="s">
        <v>1787</v>
      </c>
      <c r="J9" s="14" t="s">
        <v>1788</v>
      </c>
      <c r="K9" s="14" t="s">
        <v>1787</v>
      </c>
      <c r="L9" s="14"/>
      <c r="M9" s="14"/>
      <c r="N9" s="14"/>
      <c r="O9" s="14"/>
      <c r="P9" s="14"/>
      <c r="Q9" s="14"/>
      <c r="R9" s="14"/>
      <c r="S9" s="14"/>
      <c r="T9" s="17" t="s">
        <v>1789</v>
      </c>
      <c r="U9" s="17" t="s">
        <v>1790</v>
      </c>
      <c r="V9" s="17"/>
      <c r="W9" s="17"/>
      <c r="X9" s="17"/>
      <c r="Y9" s="17"/>
      <c r="Z9" s="17"/>
      <c r="AA9" s="17"/>
      <c r="AB9" s="14" t="s">
        <v>1791</v>
      </c>
      <c r="AC9" s="14" t="s">
        <v>1790</v>
      </c>
    </row>
    <row r="10" ht="89.25" spans="1:29">
      <c r="A10" s="14" t="s">
        <v>1769</v>
      </c>
      <c r="B10" s="14" t="s">
        <v>1792</v>
      </c>
      <c r="C10" s="15">
        <v>4.18</v>
      </c>
      <c r="D10" s="16"/>
      <c r="E10" s="16" t="s">
        <v>1793</v>
      </c>
      <c r="F10" s="14" t="s">
        <v>1794</v>
      </c>
      <c r="G10" s="14" t="s">
        <v>1795</v>
      </c>
      <c r="H10" s="14" t="s">
        <v>1796</v>
      </c>
      <c r="I10" s="14" t="s">
        <v>1797</v>
      </c>
      <c r="J10" s="14" t="s">
        <v>1798</v>
      </c>
      <c r="K10" s="14" t="s">
        <v>1799</v>
      </c>
      <c r="L10" s="14"/>
      <c r="M10" s="14"/>
      <c r="N10" s="14"/>
      <c r="O10" s="14"/>
      <c r="P10" s="14"/>
      <c r="Q10" s="14"/>
      <c r="R10" s="14"/>
      <c r="S10" s="14"/>
      <c r="T10" s="17" t="s">
        <v>1800</v>
      </c>
      <c r="U10" s="17"/>
      <c r="V10" s="17"/>
      <c r="W10" s="17"/>
      <c r="X10" s="17"/>
      <c r="Y10" s="17"/>
      <c r="Z10" s="17"/>
      <c r="AA10" s="17"/>
      <c r="AB10" s="14" t="s">
        <v>1801</v>
      </c>
      <c r="AC10" s="14" t="s">
        <v>1781</v>
      </c>
    </row>
    <row r="11" ht="76.5" spans="1:29">
      <c r="A11" s="14" t="s">
        <v>1769</v>
      </c>
      <c r="B11" s="14" t="s">
        <v>1802</v>
      </c>
      <c r="C11" s="15">
        <v>4.1</v>
      </c>
      <c r="D11" s="16"/>
      <c r="E11" s="16" t="s">
        <v>1803</v>
      </c>
      <c r="F11" s="14" t="s">
        <v>1804</v>
      </c>
      <c r="G11" s="14" t="s">
        <v>1805</v>
      </c>
      <c r="H11" s="14" t="s">
        <v>1806</v>
      </c>
      <c r="I11" s="14" t="s">
        <v>1787</v>
      </c>
      <c r="J11" s="14" t="s">
        <v>1807</v>
      </c>
      <c r="K11" s="14" t="s">
        <v>1779</v>
      </c>
      <c r="L11" s="14"/>
      <c r="M11" s="14"/>
      <c r="N11" s="14"/>
      <c r="O11" s="14"/>
      <c r="P11" s="14"/>
      <c r="Q11" s="14"/>
      <c r="R11" s="14"/>
      <c r="S11" s="14"/>
      <c r="T11" s="17" t="s">
        <v>1808</v>
      </c>
      <c r="U11" s="17"/>
      <c r="V11" s="17"/>
      <c r="W11" s="17"/>
      <c r="X11" s="17"/>
      <c r="Y11" s="17"/>
      <c r="Z11" s="17"/>
      <c r="AA11" s="17"/>
      <c r="AB11" s="14" t="s">
        <v>1809</v>
      </c>
      <c r="AC11" s="14" t="s">
        <v>1790</v>
      </c>
    </row>
    <row r="12" ht="102" spans="1:29">
      <c r="A12" s="14" t="s">
        <v>1769</v>
      </c>
      <c r="B12" s="14" t="s">
        <v>1810</v>
      </c>
      <c r="C12" s="15">
        <v>8.32</v>
      </c>
      <c r="D12" s="16"/>
      <c r="E12" s="16" t="s">
        <v>1811</v>
      </c>
      <c r="F12" s="14" t="s">
        <v>1812</v>
      </c>
      <c r="G12" s="14" t="s">
        <v>1813</v>
      </c>
      <c r="H12" s="14" t="s">
        <v>1814</v>
      </c>
      <c r="I12" s="14" t="s">
        <v>1787</v>
      </c>
      <c r="J12" s="14"/>
      <c r="K12" s="14"/>
      <c r="L12" s="14"/>
      <c r="M12" s="14"/>
      <c r="N12" s="14"/>
      <c r="O12" s="14"/>
      <c r="P12" s="14"/>
      <c r="Q12" s="14"/>
      <c r="R12" s="14"/>
      <c r="S12" s="14"/>
      <c r="T12" s="17" t="s">
        <v>1815</v>
      </c>
      <c r="U12" s="17" t="s">
        <v>1781</v>
      </c>
      <c r="V12" s="17" t="s">
        <v>1816</v>
      </c>
      <c r="W12" s="17" t="s">
        <v>1787</v>
      </c>
      <c r="X12" s="17"/>
      <c r="Y12" s="17"/>
      <c r="Z12" s="17"/>
      <c r="AA12" s="17"/>
      <c r="AB12" s="14" t="s">
        <v>1801</v>
      </c>
      <c r="AC12" s="14" t="s">
        <v>1781</v>
      </c>
    </row>
    <row r="13" ht="89.25" spans="1:29">
      <c r="A13" s="14" t="s">
        <v>1769</v>
      </c>
      <c r="B13" s="14" t="s">
        <v>1817</v>
      </c>
      <c r="C13" s="15">
        <v>11.4</v>
      </c>
      <c r="D13" s="16"/>
      <c r="E13" s="16" t="s">
        <v>1818</v>
      </c>
      <c r="F13" s="14" t="s">
        <v>1819</v>
      </c>
      <c r="G13" s="14" t="s">
        <v>1820</v>
      </c>
      <c r="H13" s="14" t="s">
        <v>1821</v>
      </c>
      <c r="I13" s="14" t="s">
        <v>1822</v>
      </c>
      <c r="J13" s="14" t="s">
        <v>1823</v>
      </c>
      <c r="K13" s="14" t="s">
        <v>1824</v>
      </c>
      <c r="L13" s="14"/>
      <c r="M13" s="14"/>
      <c r="N13" s="14"/>
      <c r="O13" s="14"/>
      <c r="P13" s="14"/>
      <c r="Q13" s="14"/>
      <c r="R13" s="14"/>
      <c r="S13" s="14"/>
      <c r="T13" s="17" t="s">
        <v>1825</v>
      </c>
      <c r="U13" s="17" t="s">
        <v>1826</v>
      </c>
      <c r="V13" s="17"/>
      <c r="W13" s="17"/>
      <c r="X13" s="17"/>
      <c r="Y13" s="17"/>
      <c r="Z13" s="17"/>
      <c r="AA13" s="17"/>
      <c r="AB13" s="14" t="s">
        <v>1827</v>
      </c>
      <c r="AC13" s="14" t="s">
        <v>1781</v>
      </c>
    </row>
    <row r="14" ht="102" spans="1:29">
      <c r="A14" s="14" t="s">
        <v>1769</v>
      </c>
      <c r="B14" s="14" t="s">
        <v>1828</v>
      </c>
      <c r="C14" s="15">
        <v>20.5</v>
      </c>
      <c r="D14" s="16"/>
      <c r="E14" s="16" t="s">
        <v>1829</v>
      </c>
      <c r="F14" s="14" t="s">
        <v>1830</v>
      </c>
      <c r="G14" s="14" t="s">
        <v>1831</v>
      </c>
      <c r="H14" s="14" t="s">
        <v>1832</v>
      </c>
      <c r="I14" s="14" t="s">
        <v>1787</v>
      </c>
      <c r="J14" s="14" t="s">
        <v>1788</v>
      </c>
      <c r="K14" s="14" t="s">
        <v>1833</v>
      </c>
      <c r="L14" s="14"/>
      <c r="M14" s="14"/>
      <c r="N14" s="14"/>
      <c r="O14" s="14"/>
      <c r="P14" s="14"/>
      <c r="Q14" s="14"/>
      <c r="R14" s="14"/>
      <c r="S14" s="14"/>
      <c r="T14" s="17" t="s">
        <v>1816</v>
      </c>
      <c r="U14" s="17" t="s">
        <v>1834</v>
      </c>
      <c r="V14" s="17" t="s">
        <v>1815</v>
      </c>
      <c r="W14" s="17" t="s">
        <v>1781</v>
      </c>
      <c r="X14" s="17"/>
      <c r="Y14" s="17"/>
      <c r="Z14" s="17"/>
      <c r="AA14" s="17"/>
      <c r="AB14" s="14" t="s">
        <v>1791</v>
      </c>
      <c r="AC14" s="14" t="s">
        <v>1781</v>
      </c>
    </row>
    <row r="15" ht="102" spans="1:29">
      <c r="A15" s="14" t="s">
        <v>1769</v>
      </c>
      <c r="B15" s="14" t="s">
        <v>1835</v>
      </c>
      <c r="C15" s="15">
        <v>0.5</v>
      </c>
      <c r="D15" s="16"/>
      <c r="E15" s="16" t="s">
        <v>1836</v>
      </c>
      <c r="F15" s="14" t="s">
        <v>1837</v>
      </c>
      <c r="G15" s="14" t="s">
        <v>1787</v>
      </c>
      <c r="H15" s="14" t="s">
        <v>1838</v>
      </c>
      <c r="I15" s="14" t="s">
        <v>1787</v>
      </c>
      <c r="J15" s="14" t="s">
        <v>1839</v>
      </c>
      <c r="K15" s="14" t="s">
        <v>1840</v>
      </c>
      <c r="L15" s="14" t="s">
        <v>1841</v>
      </c>
      <c r="M15" s="14" t="s">
        <v>1842</v>
      </c>
      <c r="N15" s="14"/>
      <c r="O15" s="14"/>
      <c r="P15" s="14"/>
      <c r="Q15" s="14"/>
      <c r="R15" s="14"/>
      <c r="S15" s="14"/>
      <c r="T15" s="17" t="s">
        <v>1843</v>
      </c>
      <c r="U15" s="17" t="s">
        <v>1844</v>
      </c>
      <c r="V15" s="17"/>
      <c r="W15" s="17"/>
      <c r="X15" s="17"/>
      <c r="Y15" s="17"/>
      <c r="Z15" s="17"/>
      <c r="AA15" s="17"/>
      <c r="AB15" s="14" t="s">
        <v>1845</v>
      </c>
      <c r="AC15" s="14" t="s">
        <v>1781</v>
      </c>
    </row>
    <row r="16" ht="89.25" spans="1:29">
      <c r="A16" s="14" t="s">
        <v>1769</v>
      </c>
      <c r="B16" s="14" t="s">
        <v>1846</v>
      </c>
      <c r="C16" s="15">
        <v>0.6</v>
      </c>
      <c r="D16" s="16"/>
      <c r="E16" s="16" t="s">
        <v>1847</v>
      </c>
      <c r="F16" s="14" t="s">
        <v>1848</v>
      </c>
      <c r="G16" s="14" t="s">
        <v>1787</v>
      </c>
      <c r="H16" s="14" t="s">
        <v>1849</v>
      </c>
      <c r="I16" s="14" t="s">
        <v>1850</v>
      </c>
      <c r="J16" s="14" t="s">
        <v>1851</v>
      </c>
      <c r="K16" s="14" t="s">
        <v>1790</v>
      </c>
      <c r="L16" s="14" t="s">
        <v>1852</v>
      </c>
      <c r="M16" s="14" t="s">
        <v>1853</v>
      </c>
      <c r="N16" s="14"/>
      <c r="O16" s="14"/>
      <c r="P16" s="14"/>
      <c r="Q16" s="14"/>
      <c r="R16" s="14"/>
      <c r="S16" s="14"/>
      <c r="T16" s="17"/>
      <c r="U16" s="17"/>
      <c r="V16" s="17"/>
      <c r="W16" s="17"/>
      <c r="X16" s="17"/>
      <c r="Y16" s="17"/>
      <c r="Z16" s="17"/>
      <c r="AA16" s="17"/>
      <c r="AB16" s="14" t="s">
        <v>1854</v>
      </c>
      <c r="AC16" s="14" t="s">
        <v>1790</v>
      </c>
    </row>
    <row r="17" ht="89.25" spans="1:29">
      <c r="A17" s="14" t="s">
        <v>1769</v>
      </c>
      <c r="B17" s="14" t="s">
        <v>1855</v>
      </c>
      <c r="C17" s="15">
        <v>2.99</v>
      </c>
      <c r="D17" s="16"/>
      <c r="E17" s="16" t="s">
        <v>1856</v>
      </c>
      <c r="F17" s="14" t="s">
        <v>1857</v>
      </c>
      <c r="G17" s="14" t="s">
        <v>1781</v>
      </c>
      <c r="H17" s="14" t="s">
        <v>1858</v>
      </c>
      <c r="I17" s="14" t="s">
        <v>1787</v>
      </c>
      <c r="J17" s="14" t="s">
        <v>1859</v>
      </c>
      <c r="K17" s="14" t="s">
        <v>1773</v>
      </c>
      <c r="L17" s="14"/>
      <c r="M17" s="14"/>
      <c r="N17" s="14"/>
      <c r="O17" s="14"/>
      <c r="P17" s="14"/>
      <c r="Q17" s="14"/>
      <c r="R17" s="14"/>
      <c r="S17" s="14"/>
      <c r="T17" s="17" t="s">
        <v>1860</v>
      </c>
      <c r="U17" s="17" t="s">
        <v>1787</v>
      </c>
      <c r="V17" s="17"/>
      <c r="W17" s="17"/>
      <c r="X17" s="17"/>
      <c r="Y17" s="17"/>
      <c r="Z17" s="17"/>
      <c r="AA17" s="17"/>
      <c r="AB17" s="14" t="s">
        <v>1861</v>
      </c>
      <c r="AC17" s="14" t="s">
        <v>1781</v>
      </c>
    </row>
    <row r="18" ht="76.5" spans="1:29">
      <c r="A18" s="14" t="s">
        <v>1769</v>
      </c>
      <c r="B18" s="14" t="s">
        <v>1862</v>
      </c>
      <c r="C18" s="15">
        <v>6</v>
      </c>
      <c r="D18" s="16"/>
      <c r="E18" s="16" t="s">
        <v>1863</v>
      </c>
      <c r="F18" s="14" t="s">
        <v>1864</v>
      </c>
      <c r="G18" s="14" t="s">
        <v>1865</v>
      </c>
      <c r="H18" s="14" t="s">
        <v>1866</v>
      </c>
      <c r="I18" s="14" t="s">
        <v>1787</v>
      </c>
      <c r="J18" s="14"/>
      <c r="K18" s="14"/>
      <c r="L18" s="14"/>
      <c r="M18" s="14"/>
      <c r="N18" s="14"/>
      <c r="O18" s="14"/>
      <c r="P18" s="14"/>
      <c r="Q18" s="14"/>
      <c r="R18" s="14"/>
      <c r="S18" s="14"/>
      <c r="T18" s="17" t="s">
        <v>1867</v>
      </c>
      <c r="U18" s="17" t="s">
        <v>1787</v>
      </c>
      <c r="V18" s="17" t="s">
        <v>1868</v>
      </c>
      <c r="W18" s="17" t="s">
        <v>1781</v>
      </c>
      <c r="X18" s="17"/>
      <c r="Y18" s="17"/>
      <c r="Z18" s="17"/>
      <c r="AA18" s="17"/>
      <c r="AB18" s="14" t="s">
        <v>1791</v>
      </c>
      <c r="AC18" s="14" t="s">
        <v>1781</v>
      </c>
    </row>
    <row r="19" ht="51" spans="1:29">
      <c r="A19" s="14" t="s">
        <v>1769</v>
      </c>
      <c r="B19" s="14" t="s">
        <v>1869</v>
      </c>
      <c r="C19" s="15">
        <v>20</v>
      </c>
      <c r="D19" s="16"/>
      <c r="E19" s="16" t="s">
        <v>1870</v>
      </c>
      <c r="F19" s="14" t="s">
        <v>1871</v>
      </c>
      <c r="G19" s="14" t="s">
        <v>1833</v>
      </c>
      <c r="H19" s="14" t="s">
        <v>1872</v>
      </c>
      <c r="I19" s="14" t="s">
        <v>1873</v>
      </c>
      <c r="J19" s="14" t="s">
        <v>1874</v>
      </c>
      <c r="K19" s="14" t="s">
        <v>1833</v>
      </c>
      <c r="L19" s="14" t="s">
        <v>1875</v>
      </c>
      <c r="M19" s="14" t="s">
        <v>1773</v>
      </c>
      <c r="N19" s="14"/>
      <c r="O19" s="14"/>
      <c r="P19" s="14"/>
      <c r="Q19" s="14"/>
      <c r="R19" s="14"/>
      <c r="S19" s="14"/>
      <c r="T19" s="17" t="s">
        <v>1876</v>
      </c>
      <c r="U19" s="17" t="s">
        <v>1865</v>
      </c>
      <c r="V19" s="17" t="s">
        <v>1877</v>
      </c>
      <c r="W19" s="17" t="s">
        <v>1878</v>
      </c>
      <c r="X19" s="17"/>
      <c r="Y19" s="17"/>
      <c r="Z19" s="17"/>
      <c r="AA19" s="17"/>
      <c r="AB19" s="14" t="s">
        <v>1780</v>
      </c>
      <c r="AC19" s="14" t="s">
        <v>1781</v>
      </c>
    </row>
    <row r="20" s="9" customFormat="true" ht="89.25" customHeight="true" spans="1:29">
      <c r="A20" s="17" t="s">
        <v>1769</v>
      </c>
      <c r="B20" s="17" t="s">
        <v>1879</v>
      </c>
      <c r="C20" s="18">
        <v>67</v>
      </c>
      <c r="D20" s="19"/>
      <c r="E20" s="19" t="s">
        <v>1880</v>
      </c>
      <c r="F20" s="17" t="s">
        <v>1881</v>
      </c>
      <c r="G20" s="17" t="s">
        <v>1882</v>
      </c>
      <c r="H20" s="17" t="s">
        <v>1883</v>
      </c>
      <c r="I20" s="20" t="s">
        <v>1787</v>
      </c>
      <c r="J20" s="17"/>
      <c r="K20" s="17"/>
      <c r="L20" s="17"/>
      <c r="M20" s="17"/>
      <c r="N20" s="17"/>
      <c r="O20" s="17"/>
      <c r="P20" s="17"/>
      <c r="Q20" s="17"/>
      <c r="R20" s="17"/>
      <c r="S20" s="17"/>
      <c r="T20" s="17" t="s">
        <v>1816</v>
      </c>
      <c r="U20" s="17" t="s">
        <v>1787</v>
      </c>
      <c r="V20" s="17" t="s">
        <v>1868</v>
      </c>
      <c r="W20" s="17" t="s">
        <v>1781</v>
      </c>
      <c r="X20" s="17"/>
      <c r="Y20" s="17"/>
      <c r="Z20" s="17"/>
      <c r="AA20" s="17"/>
      <c r="AB20" s="17" t="s">
        <v>1884</v>
      </c>
      <c r="AC20" s="17" t="s">
        <v>1781</v>
      </c>
    </row>
    <row r="21" s="9" customFormat="true" ht="90.75" customHeight="true" spans="1:29">
      <c r="A21" s="17" t="s">
        <v>1769</v>
      </c>
      <c r="B21" s="17" t="s">
        <v>1885</v>
      </c>
      <c r="C21" s="18">
        <v>39</v>
      </c>
      <c r="D21" s="19"/>
      <c r="E21" s="19" t="s">
        <v>1880</v>
      </c>
      <c r="F21" s="17" t="s">
        <v>1881</v>
      </c>
      <c r="G21" s="17" t="s">
        <v>1882</v>
      </c>
      <c r="H21" s="17" t="s">
        <v>1883</v>
      </c>
      <c r="I21" s="20" t="s">
        <v>1787</v>
      </c>
      <c r="J21" s="17"/>
      <c r="K21" s="17"/>
      <c r="L21" s="17"/>
      <c r="M21" s="17"/>
      <c r="N21" s="17"/>
      <c r="O21" s="17"/>
      <c r="P21" s="17"/>
      <c r="Q21" s="17"/>
      <c r="R21" s="17"/>
      <c r="S21" s="17"/>
      <c r="T21" s="17" t="s">
        <v>1816</v>
      </c>
      <c r="U21" s="17" t="s">
        <v>1787</v>
      </c>
      <c r="V21" s="17" t="s">
        <v>1868</v>
      </c>
      <c r="W21" s="17" t="s">
        <v>1781</v>
      </c>
      <c r="X21" s="17"/>
      <c r="Y21" s="17"/>
      <c r="Z21" s="17"/>
      <c r="AA21" s="17"/>
      <c r="AB21" s="17" t="s">
        <v>1884</v>
      </c>
      <c r="AC21" s="17" t="s">
        <v>1781</v>
      </c>
    </row>
    <row r="22" ht="102" spans="1:29">
      <c r="A22" s="14" t="s">
        <v>1769</v>
      </c>
      <c r="B22" s="14" t="s">
        <v>1886</v>
      </c>
      <c r="C22" s="15">
        <v>8</v>
      </c>
      <c r="D22" s="16"/>
      <c r="E22" s="16" t="s">
        <v>1887</v>
      </c>
      <c r="F22" s="14" t="s">
        <v>1888</v>
      </c>
      <c r="G22" s="14" t="s">
        <v>1889</v>
      </c>
      <c r="H22" s="14" t="s">
        <v>1890</v>
      </c>
      <c r="I22" s="14" t="s">
        <v>1891</v>
      </c>
      <c r="J22" s="14"/>
      <c r="K22" s="14"/>
      <c r="L22" s="14"/>
      <c r="M22" s="14"/>
      <c r="N22" s="14"/>
      <c r="O22" s="14"/>
      <c r="P22" s="14"/>
      <c r="Q22" s="14"/>
      <c r="R22" s="14"/>
      <c r="S22" s="14"/>
      <c r="T22" s="17" t="s">
        <v>1892</v>
      </c>
      <c r="U22" s="17"/>
      <c r="V22" s="17" t="s">
        <v>1893</v>
      </c>
      <c r="W22" s="17" t="s">
        <v>1790</v>
      </c>
      <c r="X22" s="17"/>
      <c r="Y22" s="17"/>
      <c r="Z22" s="17"/>
      <c r="AA22" s="17"/>
      <c r="AB22" s="14" t="s">
        <v>1894</v>
      </c>
      <c r="AC22" s="14" t="s">
        <v>1781</v>
      </c>
    </row>
    <row r="23" ht="76.5" spans="1:29">
      <c r="A23" s="14" t="s">
        <v>1769</v>
      </c>
      <c r="B23" s="14" t="s">
        <v>1895</v>
      </c>
      <c r="C23" s="15">
        <v>2</v>
      </c>
      <c r="D23" s="16"/>
      <c r="E23" s="16" t="s">
        <v>1896</v>
      </c>
      <c r="F23" s="14" t="s">
        <v>1897</v>
      </c>
      <c r="G23" s="14" t="s">
        <v>1805</v>
      </c>
      <c r="H23" s="14" t="s">
        <v>1898</v>
      </c>
      <c r="I23" s="14" t="s">
        <v>1899</v>
      </c>
      <c r="J23" s="14" t="s">
        <v>1900</v>
      </c>
      <c r="K23" s="14" t="s">
        <v>1787</v>
      </c>
      <c r="L23" s="14"/>
      <c r="M23" s="14"/>
      <c r="N23" s="14"/>
      <c r="O23" s="14"/>
      <c r="P23" s="14"/>
      <c r="Q23" s="14"/>
      <c r="R23" s="14"/>
      <c r="S23" s="14"/>
      <c r="T23" s="17" t="s">
        <v>1901</v>
      </c>
      <c r="U23" s="17" t="s">
        <v>1781</v>
      </c>
      <c r="V23" s="17"/>
      <c r="W23" s="17"/>
      <c r="X23" s="17"/>
      <c r="Y23" s="17"/>
      <c r="Z23" s="17"/>
      <c r="AA23" s="17"/>
      <c r="AB23" s="14" t="s">
        <v>1902</v>
      </c>
      <c r="AC23" s="14" t="s">
        <v>1781</v>
      </c>
    </row>
    <row r="24" ht="51" spans="1:29">
      <c r="A24" s="14" t="s">
        <v>1769</v>
      </c>
      <c r="B24" s="14" t="s">
        <v>1903</v>
      </c>
      <c r="C24" s="15">
        <v>186.97</v>
      </c>
      <c r="D24" s="16"/>
      <c r="E24" s="16" t="s">
        <v>1904</v>
      </c>
      <c r="F24" s="14" t="s">
        <v>1905</v>
      </c>
      <c r="G24" s="14" t="s">
        <v>1787</v>
      </c>
      <c r="H24" s="14" t="s">
        <v>1906</v>
      </c>
      <c r="I24" s="14" t="s">
        <v>1907</v>
      </c>
      <c r="J24" s="14"/>
      <c r="K24" s="14"/>
      <c r="L24" s="14"/>
      <c r="M24" s="14"/>
      <c r="N24" s="14"/>
      <c r="O24" s="14"/>
      <c r="P24" s="14"/>
      <c r="Q24" s="14"/>
      <c r="R24" s="14"/>
      <c r="S24" s="14"/>
      <c r="T24" s="17" t="s">
        <v>1908</v>
      </c>
      <c r="U24" s="17" t="s">
        <v>1781</v>
      </c>
      <c r="V24" s="17" t="s">
        <v>1909</v>
      </c>
      <c r="W24" s="17" t="s">
        <v>1878</v>
      </c>
      <c r="X24" s="17"/>
      <c r="Y24" s="17"/>
      <c r="Z24" s="17"/>
      <c r="AA24" s="17"/>
      <c r="AB24" s="14" t="s">
        <v>1910</v>
      </c>
      <c r="AC24" s="14" t="s">
        <v>1790</v>
      </c>
    </row>
    <row r="25" ht="63.75" spans="1:29">
      <c r="A25" s="14" t="s">
        <v>1769</v>
      </c>
      <c r="B25" s="14" t="s">
        <v>1911</v>
      </c>
      <c r="C25" s="15">
        <v>162.87</v>
      </c>
      <c r="D25" s="16" t="s">
        <v>1912</v>
      </c>
      <c r="E25" s="16" t="s">
        <v>1913</v>
      </c>
      <c r="F25" s="14" t="s">
        <v>1914</v>
      </c>
      <c r="G25" s="14" t="s">
        <v>1915</v>
      </c>
      <c r="H25" s="14" t="s">
        <v>1916</v>
      </c>
      <c r="I25" s="14" t="s">
        <v>1915</v>
      </c>
      <c r="J25" s="14" t="s">
        <v>1917</v>
      </c>
      <c r="K25" s="14" t="s">
        <v>1918</v>
      </c>
      <c r="L25" s="14"/>
      <c r="M25" s="14"/>
      <c r="N25" s="14"/>
      <c r="O25" s="14"/>
      <c r="P25" s="14"/>
      <c r="Q25" s="14"/>
      <c r="R25" s="14"/>
      <c r="S25" s="14"/>
      <c r="T25" s="17" t="s">
        <v>1919</v>
      </c>
      <c r="U25" s="17" t="s">
        <v>1915</v>
      </c>
      <c r="V25" s="17"/>
      <c r="W25" s="17"/>
      <c r="X25" s="17"/>
      <c r="Y25" s="17"/>
      <c r="Z25" s="17"/>
      <c r="AA25" s="17"/>
      <c r="AB25" s="14" t="s">
        <v>1910</v>
      </c>
      <c r="AC25" s="14" t="s">
        <v>1790</v>
      </c>
    </row>
    <row r="26" ht="127.5" spans="1:29">
      <c r="A26" s="14" t="s">
        <v>1769</v>
      </c>
      <c r="B26" s="14" t="s">
        <v>1920</v>
      </c>
      <c r="C26" s="15">
        <v>142.33</v>
      </c>
      <c r="D26" s="16"/>
      <c r="E26" s="16" t="s">
        <v>1921</v>
      </c>
      <c r="F26" s="14" t="s">
        <v>1922</v>
      </c>
      <c r="G26" s="14" t="s">
        <v>1787</v>
      </c>
      <c r="H26" s="14" t="s">
        <v>1923</v>
      </c>
      <c r="I26" s="14" t="s">
        <v>1924</v>
      </c>
      <c r="J26" s="14"/>
      <c r="K26" s="14"/>
      <c r="L26" s="14"/>
      <c r="M26" s="14"/>
      <c r="N26" s="14"/>
      <c r="O26" s="14"/>
      <c r="P26" s="14"/>
      <c r="Q26" s="14"/>
      <c r="R26" s="14"/>
      <c r="S26" s="14"/>
      <c r="T26" s="17" t="s">
        <v>1925</v>
      </c>
      <c r="U26" s="17"/>
      <c r="V26" s="17" t="s">
        <v>1876</v>
      </c>
      <c r="W26" s="17" t="s">
        <v>1926</v>
      </c>
      <c r="X26" s="17"/>
      <c r="Y26" s="17"/>
      <c r="Z26" s="17"/>
      <c r="AA26" s="17"/>
      <c r="AB26" s="14" t="s">
        <v>1801</v>
      </c>
      <c r="AC26" s="14" t="s">
        <v>1781</v>
      </c>
    </row>
    <row r="27" ht="76.5" spans="1:29">
      <c r="A27" s="14" t="s">
        <v>1769</v>
      </c>
      <c r="B27" s="14" t="s">
        <v>1927</v>
      </c>
      <c r="C27" s="15">
        <v>0.32</v>
      </c>
      <c r="D27" s="16"/>
      <c r="E27" s="16" t="s">
        <v>1928</v>
      </c>
      <c r="F27" s="14" t="s">
        <v>1929</v>
      </c>
      <c r="G27" s="14" t="s">
        <v>1930</v>
      </c>
      <c r="H27" s="14" t="s">
        <v>1931</v>
      </c>
      <c r="I27" s="14" t="s">
        <v>1787</v>
      </c>
      <c r="J27" s="14" t="s">
        <v>1932</v>
      </c>
      <c r="K27" s="14" t="s">
        <v>1840</v>
      </c>
      <c r="L27" s="14"/>
      <c r="M27" s="14"/>
      <c r="N27" s="14"/>
      <c r="O27" s="14"/>
      <c r="P27" s="14"/>
      <c r="Q27" s="14"/>
      <c r="R27" s="14"/>
      <c r="S27" s="14"/>
      <c r="T27" s="17" t="s">
        <v>1843</v>
      </c>
      <c r="U27" s="17" t="s">
        <v>1844</v>
      </c>
      <c r="V27" s="17"/>
      <c r="W27" s="17"/>
      <c r="X27" s="17"/>
      <c r="Y27" s="17"/>
      <c r="Z27" s="17"/>
      <c r="AA27" s="17"/>
      <c r="AB27" s="14" t="s">
        <v>1780</v>
      </c>
      <c r="AC27" s="14" t="s">
        <v>1781</v>
      </c>
    </row>
    <row r="28" ht="76.5" spans="1:29">
      <c r="A28" s="14" t="s">
        <v>1769</v>
      </c>
      <c r="B28" s="14" t="s">
        <v>1933</v>
      </c>
      <c r="C28" s="15">
        <v>7.94</v>
      </c>
      <c r="D28" s="16"/>
      <c r="E28" s="16" t="s">
        <v>1934</v>
      </c>
      <c r="F28" s="14" t="s">
        <v>1935</v>
      </c>
      <c r="G28" s="14"/>
      <c r="H28" s="14" t="s">
        <v>1936</v>
      </c>
      <c r="I28" s="14" t="s">
        <v>1779</v>
      </c>
      <c r="J28" s="14" t="s">
        <v>1937</v>
      </c>
      <c r="K28" s="14" t="s">
        <v>1938</v>
      </c>
      <c r="L28" s="14"/>
      <c r="M28" s="14"/>
      <c r="N28" s="14"/>
      <c r="O28" s="14"/>
      <c r="P28" s="14"/>
      <c r="Q28" s="14"/>
      <c r="R28" s="14"/>
      <c r="S28" s="14"/>
      <c r="T28" s="17" t="s">
        <v>1939</v>
      </c>
      <c r="U28" s="17" t="s">
        <v>1940</v>
      </c>
      <c r="V28" s="17"/>
      <c r="W28" s="17"/>
      <c r="X28" s="17"/>
      <c r="Y28" s="17"/>
      <c r="Z28" s="17"/>
      <c r="AA28" s="17"/>
      <c r="AB28" s="14" t="s">
        <v>1780</v>
      </c>
      <c r="AC28" s="14" t="s">
        <v>1781</v>
      </c>
    </row>
    <row r="29" ht="140.25" spans="1:29">
      <c r="A29" s="14" t="s">
        <v>1769</v>
      </c>
      <c r="B29" s="14" t="s">
        <v>1941</v>
      </c>
      <c r="C29" s="15">
        <v>5.2</v>
      </c>
      <c r="D29" s="16"/>
      <c r="E29" s="16" t="s">
        <v>1942</v>
      </c>
      <c r="F29" s="14" t="s">
        <v>1943</v>
      </c>
      <c r="G29" s="14" t="s">
        <v>1820</v>
      </c>
      <c r="H29" s="14" t="s">
        <v>1944</v>
      </c>
      <c r="I29" s="14" t="s">
        <v>1797</v>
      </c>
      <c r="J29" s="14" t="s">
        <v>1945</v>
      </c>
      <c r="K29" s="14" t="s">
        <v>1820</v>
      </c>
      <c r="L29" s="14"/>
      <c r="M29" s="14"/>
      <c r="N29" s="14"/>
      <c r="O29" s="14"/>
      <c r="P29" s="14"/>
      <c r="Q29" s="14"/>
      <c r="R29" s="14"/>
      <c r="S29" s="14"/>
      <c r="T29" s="17" t="s">
        <v>1946</v>
      </c>
      <c r="U29" s="17"/>
      <c r="V29" s="17"/>
      <c r="W29" s="17"/>
      <c r="X29" s="17"/>
      <c r="Y29" s="17"/>
      <c r="Z29" s="17"/>
      <c r="AA29" s="17"/>
      <c r="AB29" s="14" t="s">
        <v>1947</v>
      </c>
      <c r="AC29" s="14" t="s">
        <v>1781</v>
      </c>
    </row>
    <row r="30" ht="76.5" spans="1:29">
      <c r="A30" s="14" t="s">
        <v>1769</v>
      </c>
      <c r="B30" s="14" t="s">
        <v>1948</v>
      </c>
      <c r="C30" s="15">
        <v>15.55</v>
      </c>
      <c r="D30" s="16"/>
      <c r="E30" s="16" t="s">
        <v>1949</v>
      </c>
      <c r="F30" s="14" t="s">
        <v>1950</v>
      </c>
      <c r="G30" s="14" t="s">
        <v>1907</v>
      </c>
      <c r="H30" s="14" t="s">
        <v>1951</v>
      </c>
      <c r="I30" s="14" t="s">
        <v>1790</v>
      </c>
      <c r="J30" s="14" t="s">
        <v>1952</v>
      </c>
      <c r="K30" s="14" t="s">
        <v>1787</v>
      </c>
      <c r="L30" s="14"/>
      <c r="M30" s="14"/>
      <c r="N30" s="14"/>
      <c r="O30" s="14"/>
      <c r="P30" s="14"/>
      <c r="Q30" s="14"/>
      <c r="R30" s="14"/>
      <c r="S30" s="14"/>
      <c r="T30" s="17" t="s">
        <v>1953</v>
      </c>
      <c r="U30" s="17"/>
      <c r="V30" s="17"/>
      <c r="W30" s="17"/>
      <c r="X30" s="17"/>
      <c r="Y30" s="17"/>
      <c r="Z30" s="17"/>
      <c r="AA30" s="17"/>
      <c r="AB30" s="14" t="s">
        <v>1954</v>
      </c>
      <c r="AC30" s="14" t="s">
        <v>1790</v>
      </c>
    </row>
    <row r="31" ht="63.75" spans="1:29">
      <c r="A31" s="14" t="s">
        <v>1769</v>
      </c>
      <c r="B31" s="14" t="s">
        <v>1955</v>
      </c>
      <c r="C31" s="15">
        <v>49</v>
      </c>
      <c r="D31" s="16"/>
      <c r="E31" s="16" t="s">
        <v>1956</v>
      </c>
      <c r="F31" s="14" t="s">
        <v>1957</v>
      </c>
      <c r="G31" s="14" t="s">
        <v>1958</v>
      </c>
      <c r="H31" s="14" t="s">
        <v>1959</v>
      </c>
      <c r="I31" s="14" t="s">
        <v>1820</v>
      </c>
      <c r="J31" s="14" t="s">
        <v>1960</v>
      </c>
      <c r="K31" s="14" t="s">
        <v>1961</v>
      </c>
      <c r="L31" s="14"/>
      <c r="M31" s="14"/>
      <c r="N31" s="14"/>
      <c r="O31" s="14"/>
      <c r="P31" s="14"/>
      <c r="Q31" s="14"/>
      <c r="R31" s="14"/>
      <c r="S31" s="14"/>
      <c r="T31" s="17" t="s">
        <v>1962</v>
      </c>
      <c r="U31" s="17" t="s">
        <v>1781</v>
      </c>
      <c r="V31" s="17" t="s">
        <v>1963</v>
      </c>
      <c r="W31" s="17" t="s">
        <v>1878</v>
      </c>
      <c r="X31" s="17"/>
      <c r="Y31" s="17"/>
      <c r="Z31" s="17"/>
      <c r="AA31" s="17"/>
      <c r="AB31" s="14" t="s">
        <v>1780</v>
      </c>
      <c r="AC31" s="14" t="s">
        <v>1790</v>
      </c>
    </row>
    <row r="32" ht="127.5" spans="1:29">
      <c r="A32" s="14" t="s">
        <v>1769</v>
      </c>
      <c r="B32" s="14" t="s">
        <v>1964</v>
      </c>
      <c r="C32" s="15">
        <v>6.28</v>
      </c>
      <c r="D32" s="16"/>
      <c r="E32" s="16" t="s">
        <v>1965</v>
      </c>
      <c r="F32" s="14" t="s">
        <v>1966</v>
      </c>
      <c r="G32" s="14" t="s">
        <v>1967</v>
      </c>
      <c r="H32" s="14" t="s">
        <v>1968</v>
      </c>
      <c r="I32" s="14" t="s">
        <v>1969</v>
      </c>
      <c r="J32" s="14" t="s">
        <v>1970</v>
      </c>
      <c r="K32" s="14"/>
      <c r="L32" s="14"/>
      <c r="M32" s="14"/>
      <c r="N32" s="14"/>
      <c r="O32" s="14"/>
      <c r="P32" s="14"/>
      <c r="Q32" s="14"/>
      <c r="R32" s="14"/>
      <c r="S32" s="14"/>
      <c r="T32" s="17" t="s">
        <v>1971</v>
      </c>
      <c r="U32" s="17" t="s">
        <v>1781</v>
      </c>
      <c r="V32" s="17"/>
      <c r="W32" s="17"/>
      <c r="X32" s="17"/>
      <c r="Y32" s="17"/>
      <c r="Z32" s="17"/>
      <c r="AA32" s="17"/>
      <c r="AB32" s="14" t="s">
        <v>1801</v>
      </c>
      <c r="AC32" s="14" t="s">
        <v>1781</v>
      </c>
    </row>
    <row r="33" ht="89.25" spans="1:29">
      <c r="A33" s="14" t="s">
        <v>1769</v>
      </c>
      <c r="B33" s="14" t="s">
        <v>1972</v>
      </c>
      <c r="C33" s="15">
        <v>45.11</v>
      </c>
      <c r="D33" s="16"/>
      <c r="E33" s="16" t="s">
        <v>1973</v>
      </c>
      <c r="F33" s="14" t="s">
        <v>1881</v>
      </c>
      <c r="G33" s="14" t="s">
        <v>1882</v>
      </c>
      <c r="H33" s="14" t="s">
        <v>1883</v>
      </c>
      <c r="I33" s="14" t="s">
        <v>1787</v>
      </c>
      <c r="J33" s="14"/>
      <c r="K33" s="14"/>
      <c r="L33" s="14"/>
      <c r="M33" s="14"/>
      <c r="N33" s="14"/>
      <c r="O33" s="14"/>
      <c r="P33" s="14"/>
      <c r="Q33" s="14"/>
      <c r="R33" s="14"/>
      <c r="S33" s="14"/>
      <c r="T33" s="17" t="s">
        <v>1816</v>
      </c>
      <c r="U33" s="17" t="s">
        <v>1787</v>
      </c>
      <c r="V33" s="17" t="s">
        <v>1868</v>
      </c>
      <c r="W33" s="17" t="s">
        <v>1781</v>
      </c>
      <c r="X33" s="17"/>
      <c r="Y33" s="17"/>
      <c r="Z33" s="17"/>
      <c r="AA33" s="17"/>
      <c r="AB33" s="14" t="s">
        <v>1791</v>
      </c>
      <c r="AC33" s="14" t="s">
        <v>1781</v>
      </c>
    </row>
    <row r="34" ht="63.75" spans="1:29">
      <c r="A34" s="14" t="s">
        <v>1769</v>
      </c>
      <c r="B34" s="14" t="s">
        <v>1974</v>
      </c>
      <c r="C34" s="15">
        <v>4.64</v>
      </c>
      <c r="D34" s="16"/>
      <c r="E34" s="16" t="s">
        <v>1975</v>
      </c>
      <c r="F34" s="14" t="s">
        <v>1976</v>
      </c>
      <c r="G34" s="14" t="s">
        <v>1977</v>
      </c>
      <c r="H34" s="14" t="s">
        <v>1978</v>
      </c>
      <c r="I34" s="14" t="s">
        <v>1979</v>
      </c>
      <c r="J34" s="14" t="s">
        <v>1980</v>
      </c>
      <c r="K34" s="14" t="s">
        <v>1981</v>
      </c>
      <c r="L34" s="14"/>
      <c r="M34" s="14"/>
      <c r="N34" s="14"/>
      <c r="O34" s="14"/>
      <c r="P34" s="14"/>
      <c r="Q34" s="14"/>
      <c r="R34" s="14"/>
      <c r="S34" s="14"/>
      <c r="T34" s="17" t="s">
        <v>1982</v>
      </c>
      <c r="U34" s="17"/>
      <c r="V34" s="17"/>
      <c r="W34" s="17"/>
      <c r="X34" s="17"/>
      <c r="Y34" s="17"/>
      <c r="Z34" s="17"/>
      <c r="AA34" s="17"/>
      <c r="AB34" s="14" t="s">
        <v>1983</v>
      </c>
      <c r="AC34" s="14" t="s">
        <v>1790</v>
      </c>
    </row>
    <row r="35" ht="89.25" spans="1:29">
      <c r="A35" s="14" t="s">
        <v>1769</v>
      </c>
      <c r="B35" s="14" t="s">
        <v>1984</v>
      </c>
      <c r="C35" s="15">
        <v>2</v>
      </c>
      <c r="D35" s="16"/>
      <c r="E35" s="16" t="s">
        <v>1985</v>
      </c>
      <c r="F35" s="14" t="s">
        <v>1986</v>
      </c>
      <c r="G35" s="14" t="s">
        <v>1987</v>
      </c>
      <c r="H35" s="14" t="s">
        <v>1988</v>
      </c>
      <c r="I35" s="14" t="s">
        <v>1989</v>
      </c>
      <c r="J35" s="14" t="s">
        <v>1814</v>
      </c>
      <c r="K35" s="14" t="s">
        <v>1787</v>
      </c>
      <c r="L35" s="14"/>
      <c r="M35" s="14"/>
      <c r="N35" s="14"/>
      <c r="O35" s="14"/>
      <c r="P35" s="14"/>
      <c r="Q35" s="14"/>
      <c r="R35" s="14"/>
      <c r="S35" s="14"/>
      <c r="T35" s="17" t="s">
        <v>1990</v>
      </c>
      <c r="U35" s="17" t="s">
        <v>1781</v>
      </c>
      <c r="V35" s="17"/>
      <c r="W35" s="17"/>
      <c r="X35" s="17"/>
      <c r="Y35" s="17"/>
      <c r="Z35" s="17"/>
      <c r="AA35" s="17"/>
      <c r="AB35" s="14" t="s">
        <v>1991</v>
      </c>
      <c r="AC35" s="14" t="s">
        <v>1790</v>
      </c>
    </row>
    <row r="36" ht="76.5" spans="1:29">
      <c r="A36" s="14" t="s">
        <v>1769</v>
      </c>
      <c r="B36" s="14" t="s">
        <v>1992</v>
      </c>
      <c r="C36" s="15">
        <v>3.99</v>
      </c>
      <c r="D36" s="16"/>
      <c r="E36" s="16" t="s">
        <v>1993</v>
      </c>
      <c r="F36" s="14" t="s">
        <v>1994</v>
      </c>
      <c r="G36" s="14" t="s">
        <v>1773</v>
      </c>
      <c r="H36" s="14" t="s">
        <v>1995</v>
      </c>
      <c r="I36" s="14" t="s">
        <v>1787</v>
      </c>
      <c r="J36" s="14" t="s">
        <v>1996</v>
      </c>
      <c r="K36" s="14" t="s">
        <v>1824</v>
      </c>
      <c r="L36" s="14"/>
      <c r="M36" s="14"/>
      <c r="N36" s="14"/>
      <c r="O36" s="14"/>
      <c r="P36" s="14"/>
      <c r="Q36" s="14"/>
      <c r="R36" s="14"/>
      <c r="S36" s="14"/>
      <c r="T36" s="17" t="s">
        <v>1997</v>
      </c>
      <c r="U36" s="17"/>
      <c r="V36" s="17"/>
      <c r="W36" s="17"/>
      <c r="X36" s="17"/>
      <c r="Y36" s="17"/>
      <c r="Z36" s="17"/>
      <c r="AA36" s="17"/>
      <c r="AB36" s="14" t="s">
        <v>1780</v>
      </c>
      <c r="AC36" s="14" t="s">
        <v>1781</v>
      </c>
    </row>
    <row r="37" ht="153" spans="1:29">
      <c r="A37" s="14" t="s">
        <v>1769</v>
      </c>
      <c r="B37" s="14" t="s">
        <v>1998</v>
      </c>
      <c r="C37" s="15">
        <v>35.46</v>
      </c>
      <c r="D37" s="16"/>
      <c r="E37" s="16" t="s">
        <v>1999</v>
      </c>
      <c r="F37" s="14" t="s">
        <v>2000</v>
      </c>
      <c r="G37" s="14" t="s">
        <v>2001</v>
      </c>
      <c r="H37" s="14" t="s">
        <v>2002</v>
      </c>
      <c r="I37" s="14" t="s">
        <v>2003</v>
      </c>
      <c r="J37" s="14"/>
      <c r="K37" s="14"/>
      <c r="L37" s="14"/>
      <c r="M37" s="14"/>
      <c r="N37" s="14"/>
      <c r="O37" s="14"/>
      <c r="P37" s="14"/>
      <c r="Q37" s="14"/>
      <c r="R37" s="14"/>
      <c r="S37" s="14"/>
      <c r="T37" s="17" t="s">
        <v>2004</v>
      </c>
      <c r="U37" s="17" t="s">
        <v>1781</v>
      </c>
      <c r="V37" s="17" t="s">
        <v>2005</v>
      </c>
      <c r="W37" s="17"/>
      <c r="X37" s="17"/>
      <c r="Y37" s="17"/>
      <c r="Z37" s="17"/>
      <c r="AA37" s="17"/>
      <c r="AB37" s="14" t="s">
        <v>1801</v>
      </c>
      <c r="AC37" s="14" t="s">
        <v>1790</v>
      </c>
    </row>
    <row r="38" ht="63.75" spans="1:29">
      <c r="A38" s="14" t="s">
        <v>1769</v>
      </c>
      <c r="B38" s="14" t="s">
        <v>2006</v>
      </c>
      <c r="C38" s="15">
        <v>100</v>
      </c>
      <c r="D38" s="16" t="s">
        <v>2007</v>
      </c>
      <c r="E38" s="16" t="s">
        <v>2008</v>
      </c>
      <c r="F38" s="14" t="s">
        <v>2009</v>
      </c>
      <c r="G38" s="14" t="s">
        <v>1915</v>
      </c>
      <c r="H38" s="14" t="s">
        <v>2010</v>
      </c>
      <c r="I38" s="14" t="s">
        <v>1915</v>
      </c>
      <c r="J38" s="14" t="s">
        <v>1914</v>
      </c>
      <c r="K38" s="14" t="s">
        <v>1915</v>
      </c>
      <c r="L38" s="14"/>
      <c r="M38" s="14"/>
      <c r="N38" s="14"/>
      <c r="O38" s="14"/>
      <c r="P38" s="14"/>
      <c r="Q38" s="14"/>
      <c r="R38" s="14"/>
      <c r="S38" s="14"/>
      <c r="T38" s="17" t="s">
        <v>2009</v>
      </c>
      <c r="U38" s="17" t="s">
        <v>1915</v>
      </c>
      <c r="V38" s="17"/>
      <c r="W38" s="17"/>
      <c r="X38" s="17"/>
      <c r="Y38" s="17"/>
      <c r="Z38" s="17"/>
      <c r="AA38" s="17"/>
      <c r="AB38" s="14" t="s">
        <v>1910</v>
      </c>
      <c r="AC38" s="14" t="s">
        <v>1790</v>
      </c>
    </row>
    <row r="39" ht="63.75" spans="1:29">
      <c r="A39" s="14" t="s">
        <v>1769</v>
      </c>
      <c r="B39" s="14" t="s">
        <v>2011</v>
      </c>
      <c r="C39" s="15">
        <v>10.8</v>
      </c>
      <c r="D39" s="16"/>
      <c r="E39" s="16" t="s">
        <v>2012</v>
      </c>
      <c r="F39" s="14" t="s">
        <v>2013</v>
      </c>
      <c r="G39" s="14" t="s">
        <v>2014</v>
      </c>
      <c r="H39" s="14" t="s">
        <v>2015</v>
      </c>
      <c r="I39" s="14" t="s">
        <v>2016</v>
      </c>
      <c r="J39" s="14"/>
      <c r="K39" s="14"/>
      <c r="L39" s="14"/>
      <c r="M39" s="14"/>
      <c r="N39" s="14"/>
      <c r="O39" s="14"/>
      <c r="P39" s="14"/>
      <c r="Q39" s="14"/>
      <c r="R39" s="14"/>
      <c r="S39" s="14"/>
      <c r="T39" s="17" t="s">
        <v>1816</v>
      </c>
      <c r="U39" s="17" t="s">
        <v>1781</v>
      </c>
      <c r="V39" s="17" t="s">
        <v>1815</v>
      </c>
      <c r="W39" s="17" t="s">
        <v>1781</v>
      </c>
      <c r="X39" s="17"/>
      <c r="Y39" s="17"/>
      <c r="Z39" s="17"/>
      <c r="AA39" s="17"/>
      <c r="AB39" s="14" t="s">
        <v>1791</v>
      </c>
      <c r="AC39" s="14" t="s">
        <v>1790</v>
      </c>
    </row>
    <row r="40" s="9" customFormat="true" ht="70.5" customHeight="true" spans="1:29">
      <c r="A40" s="17" t="s">
        <v>1769</v>
      </c>
      <c r="B40" s="17" t="s">
        <v>2017</v>
      </c>
      <c r="C40" s="18">
        <v>85.5</v>
      </c>
      <c r="D40" s="19" t="s">
        <v>2018</v>
      </c>
      <c r="E40" s="19" t="s">
        <v>2019</v>
      </c>
      <c r="F40" s="17" t="s">
        <v>2020</v>
      </c>
      <c r="G40" s="17" t="s">
        <v>1787</v>
      </c>
      <c r="H40" s="17"/>
      <c r="I40" s="17"/>
      <c r="J40" s="17"/>
      <c r="K40" s="17"/>
      <c r="L40" s="17"/>
      <c r="M40" s="17"/>
      <c r="N40" s="17"/>
      <c r="O40" s="17"/>
      <c r="P40" s="17"/>
      <c r="Q40" s="17"/>
      <c r="R40" s="17"/>
      <c r="S40" s="17"/>
      <c r="T40" s="17" t="s">
        <v>2021</v>
      </c>
      <c r="U40" s="17" t="s">
        <v>1787</v>
      </c>
      <c r="V40" s="17"/>
      <c r="W40" s="17"/>
      <c r="X40" s="17"/>
      <c r="Y40" s="17"/>
      <c r="Z40" s="17"/>
      <c r="AA40" s="17"/>
      <c r="AB40" s="17" t="s">
        <v>2022</v>
      </c>
      <c r="AC40" s="17" t="s">
        <v>1790</v>
      </c>
    </row>
    <row r="41" ht="76.5" spans="1:29">
      <c r="A41" s="14" t="s">
        <v>1769</v>
      </c>
      <c r="B41" s="14" t="s">
        <v>2023</v>
      </c>
      <c r="C41" s="15">
        <v>0.22</v>
      </c>
      <c r="D41" s="16"/>
      <c r="E41" s="16" t="s">
        <v>2024</v>
      </c>
      <c r="F41" s="14" t="s">
        <v>1923</v>
      </c>
      <c r="G41" s="14" t="s">
        <v>2025</v>
      </c>
      <c r="H41" s="14" t="s">
        <v>1922</v>
      </c>
      <c r="I41" s="14" t="s">
        <v>1787</v>
      </c>
      <c r="J41" s="14"/>
      <c r="K41" s="14"/>
      <c r="L41" s="14"/>
      <c r="M41" s="14"/>
      <c r="N41" s="14"/>
      <c r="O41" s="14"/>
      <c r="P41" s="14"/>
      <c r="Q41" s="14"/>
      <c r="R41" s="14"/>
      <c r="S41" s="14"/>
      <c r="T41" s="17" t="s">
        <v>2026</v>
      </c>
      <c r="U41" s="17"/>
      <c r="V41" s="17" t="s">
        <v>1876</v>
      </c>
      <c r="W41" s="17" t="s">
        <v>2027</v>
      </c>
      <c r="X41" s="17"/>
      <c r="Y41" s="17"/>
      <c r="Z41" s="17"/>
      <c r="AA41" s="17"/>
      <c r="AB41" s="14" t="s">
        <v>1801</v>
      </c>
      <c r="AC41" s="14" t="s">
        <v>1781</v>
      </c>
    </row>
    <row r="42" ht="102" spans="1:29">
      <c r="A42" s="14" t="s">
        <v>1769</v>
      </c>
      <c r="B42" s="14" t="s">
        <v>2028</v>
      </c>
      <c r="C42" s="15">
        <v>2.16</v>
      </c>
      <c r="D42" s="16"/>
      <c r="E42" s="16" t="s">
        <v>2029</v>
      </c>
      <c r="F42" s="14" t="s">
        <v>2030</v>
      </c>
      <c r="G42" s="14" t="s">
        <v>2031</v>
      </c>
      <c r="H42" s="14" t="s">
        <v>2032</v>
      </c>
      <c r="I42" s="14" t="s">
        <v>1787</v>
      </c>
      <c r="J42" s="14" t="s">
        <v>2033</v>
      </c>
      <c r="K42" s="14" t="s">
        <v>1977</v>
      </c>
      <c r="L42" s="14"/>
      <c r="M42" s="14"/>
      <c r="N42" s="14"/>
      <c r="O42" s="14"/>
      <c r="P42" s="14"/>
      <c r="Q42" s="14"/>
      <c r="R42" s="14"/>
      <c r="S42" s="14"/>
      <c r="T42" s="17" t="s">
        <v>2034</v>
      </c>
      <c r="U42" s="17" t="s">
        <v>2035</v>
      </c>
      <c r="V42" s="17"/>
      <c r="W42" s="17"/>
      <c r="X42" s="17"/>
      <c r="Y42" s="17"/>
      <c r="Z42" s="17"/>
      <c r="AA42" s="17"/>
      <c r="AB42" s="14" t="s">
        <v>2036</v>
      </c>
      <c r="AC42" s="14" t="s">
        <v>1781</v>
      </c>
    </row>
    <row r="43" ht="89.25" spans="1:29">
      <c r="A43" s="14" t="s">
        <v>1769</v>
      </c>
      <c r="B43" s="14" t="s">
        <v>2037</v>
      </c>
      <c r="C43" s="15">
        <v>0.03</v>
      </c>
      <c r="D43" s="16"/>
      <c r="E43" s="16" t="s">
        <v>2038</v>
      </c>
      <c r="F43" s="14" t="s">
        <v>2039</v>
      </c>
      <c r="G43" s="14" t="s">
        <v>1938</v>
      </c>
      <c r="H43" s="14" t="s">
        <v>2040</v>
      </c>
      <c r="I43" s="14" t="s">
        <v>1790</v>
      </c>
      <c r="J43" s="14"/>
      <c r="K43" s="14"/>
      <c r="L43" s="14"/>
      <c r="M43" s="14"/>
      <c r="N43" s="14"/>
      <c r="O43" s="14"/>
      <c r="P43" s="14"/>
      <c r="Q43" s="14"/>
      <c r="R43" s="14"/>
      <c r="S43" s="14"/>
      <c r="T43" s="17" t="s">
        <v>2041</v>
      </c>
      <c r="U43" s="17" t="s">
        <v>1790</v>
      </c>
      <c r="V43" s="17"/>
      <c r="W43" s="17"/>
      <c r="X43" s="17"/>
      <c r="Y43" s="17"/>
      <c r="Z43" s="17"/>
      <c r="AA43" s="17"/>
      <c r="AB43" s="14" t="s">
        <v>1780</v>
      </c>
      <c r="AC43" s="14" t="s">
        <v>1781</v>
      </c>
    </row>
  </sheetData>
  <mergeCells count="22">
    <mergeCell ref="B2:AC2"/>
    <mergeCell ref="A3:F3"/>
    <mergeCell ref="AB3:AC3"/>
    <mergeCell ref="F4:AB4"/>
    <mergeCell ref="F5:S5"/>
    <mergeCell ref="T5:AA5"/>
    <mergeCell ref="F6:G6"/>
    <mergeCell ref="H6:I6"/>
    <mergeCell ref="J6:K6"/>
    <mergeCell ref="L6:M6"/>
    <mergeCell ref="N6:O6"/>
    <mergeCell ref="P6:Q6"/>
    <mergeCell ref="R6:S6"/>
    <mergeCell ref="T6:U6"/>
    <mergeCell ref="V6:W6"/>
    <mergeCell ref="X6:Y6"/>
    <mergeCell ref="Z6:AA6"/>
    <mergeCell ref="A4:A7"/>
    <mergeCell ref="B4:B7"/>
    <mergeCell ref="C4:C7"/>
    <mergeCell ref="D4:E6"/>
    <mergeCell ref="AB5:AC6"/>
  </mergeCell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4" workbookViewId="0">
      <selection activeCell="B17" sqref="B17:E17"/>
    </sheetView>
  </sheetViews>
  <sheetFormatPr defaultColWidth="9" defaultRowHeight="13.5"/>
  <cols>
    <col min="1" max="1" width="9" style="1"/>
    <col min="2" max="2" width="12.375" style="1" customWidth="true"/>
    <col min="3" max="3" width="10.625" style="1" customWidth="true"/>
    <col min="4" max="4" width="11.875" style="1" customWidth="true"/>
    <col min="5" max="5" width="12.5" style="1" customWidth="true"/>
    <col min="6" max="7" width="9" style="1"/>
    <col min="8" max="8" width="10.625" style="1" customWidth="true"/>
    <col min="9" max="9" width="11.5" style="1" customWidth="true"/>
    <col min="10" max="10" width="10.5" style="1" customWidth="true"/>
    <col min="11" max="11" width="10.375" style="1" customWidth="true"/>
  </cols>
  <sheetData>
    <row r="1" ht="38.25" customHeight="true" spans="1:11">
      <c r="A1" s="2" t="s">
        <v>2042</v>
      </c>
      <c r="B1" s="2"/>
      <c r="C1" s="2"/>
      <c r="D1" s="2"/>
      <c r="E1" s="2"/>
      <c r="F1" s="2"/>
      <c r="G1" s="2"/>
      <c r="H1" s="2"/>
      <c r="I1" s="2"/>
      <c r="J1" s="2"/>
      <c r="K1" s="2"/>
    </row>
    <row r="2" ht="18.75" customHeight="true" spans="1:11">
      <c r="A2" s="3" t="s">
        <v>2043</v>
      </c>
      <c r="B2" s="3"/>
      <c r="C2" s="3"/>
      <c r="D2" s="3"/>
      <c r="E2" s="3"/>
      <c r="F2" s="3"/>
      <c r="G2" s="7"/>
      <c r="H2" s="7"/>
      <c r="I2" s="7"/>
      <c r="J2" s="7"/>
      <c r="K2" s="8" t="s">
        <v>2</v>
      </c>
    </row>
    <row r="3" ht="24.75" customHeight="true" spans="1:11">
      <c r="A3" s="4" t="s">
        <v>2044</v>
      </c>
      <c r="B3" s="4"/>
      <c r="C3" s="4" t="s">
        <v>2045</v>
      </c>
      <c r="D3" s="4" t="s">
        <v>1363</v>
      </c>
      <c r="E3" s="4"/>
      <c r="F3" s="4"/>
      <c r="G3" s="4"/>
      <c r="H3" s="4" t="s">
        <v>1364</v>
      </c>
      <c r="I3" s="4"/>
      <c r="J3" s="4"/>
      <c r="K3" s="4"/>
    </row>
    <row r="4" ht="24.75" customHeight="true" spans="1:11">
      <c r="A4" s="4"/>
      <c r="B4" s="4"/>
      <c r="C4" s="4"/>
      <c r="D4" s="4" t="s">
        <v>2046</v>
      </c>
      <c r="E4" s="4" t="s">
        <v>2047</v>
      </c>
      <c r="F4" s="4" t="s">
        <v>2048</v>
      </c>
      <c r="G4" s="4" t="s">
        <v>2049</v>
      </c>
      <c r="H4" s="4" t="s">
        <v>2046</v>
      </c>
      <c r="I4" s="4" t="s">
        <v>2047</v>
      </c>
      <c r="J4" s="4" t="s">
        <v>2048</v>
      </c>
      <c r="K4" s="4" t="s">
        <v>2049</v>
      </c>
    </row>
    <row r="5" ht="24.75" customHeight="true" spans="1:11">
      <c r="A5" s="4"/>
      <c r="B5" s="4"/>
      <c r="C5" s="5">
        <v>2888.7</v>
      </c>
      <c r="D5" s="5">
        <v>1765.61</v>
      </c>
      <c r="E5" s="5">
        <v>1765.61</v>
      </c>
      <c r="F5" s="5"/>
      <c r="G5" s="5"/>
      <c r="H5" s="5">
        <v>1123.09</v>
      </c>
      <c r="I5" s="5">
        <v>1123.09</v>
      </c>
      <c r="J5" s="5"/>
      <c r="K5" s="5"/>
    </row>
    <row r="6" ht="76.5" customHeight="true" spans="1:11">
      <c r="A6" s="4" t="s">
        <v>2050</v>
      </c>
      <c r="B6" s="4" t="s">
        <v>2051</v>
      </c>
      <c r="C6" s="4" t="s">
        <v>2052</v>
      </c>
      <c r="D6" s="4"/>
      <c r="E6" s="4"/>
      <c r="F6" s="4"/>
      <c r="G6" s="4"/>
      <c r="H6" s="4"/>
      <c r="I6" s="4"/>
      <c r="J6" s="4"/>
      <c r="K6" s="4"/>
    </row>
    <row r="7" ht="27" customHeight="true" spans="1:11">
      <c r="A7" s="4"/>
      <c r="B7" s="4" t="s">
        <v>2053</v>
      </c>
      <c r="C7" s="4"/>
      <c r="D7" s="4"/>
      <c r="E7" s="4"/>
      <c r="F7" s="4"/>
      <c r="G7" s="4"/>
      <c r="H7" s="4"/>
      <c r="I7" s="4"/>
      <c r="J7" s="4"/>
      <c r="K7" s="4"/>
    </row>
    <row r="8" ht="27" customHeight="true" spans="1:11">
      <c r="A8" s="4"/>
      <c r="B8" s="4" t="s">
        <v>2054</v>
      </c>
      <c r="C8" s="4"/>
      <c r="D8" s="4"/>
      <c r="E8" s="4"/>
      <c r="F8" s="4" t="s">
        <v>2055</v>
      </c>
      <c r="G8" s="4"/>
      <c r="H8" s="4" t="s">
        <v>2056</v>
      </c>
      <c r="I8" s="4" t="s">
        <v>2057</v>
      </c>
      <c r="J8" s="4" t="s">
        <v>2058</v>
      </c>
      <c r="K8" s="4"/>
    </row>
    <row r="9" ht="27" customHeight="true" spans="1:11">
      <c r="A9" s="4"/>
      <c r="B9" s="4" t="s">
        <v>2059</v>
      </c>
      <c r="C9" s="4"/>
      <c r="D9" s="4"/>
      <c r="E9" s="4"/>
      <c r="F9" s="4" t="s">
        <v>2060</v>
      </c>
      <c r="G9" s="4"/>
      <c r="H9" s="4" t="s">
        <v>2061</v>
      </c>
      <c r="I9" s="4" t="s">
        <v>2062</v>
      </c>
      <c r="J9" s="4" t="s">
        <v>2063</v>
      </c>
      <c r="K9" s="4"/>
    </row>
    <row r="10" ht="27" customHeight="true" spans="1:11">
      <c r="A10" s="4"/>
      <c r="B10" s="4" t="s">
        <v>2064</v>
      </c>
      <c r="C10" s="4"/>
      <c r="D10" s="4"/>
      <c r="E10" s="4"/>
      <c r="F10" s="4" t="s">
        <v>2065</v>
      </c>
      <c r="G10" s="4"/>
      <c r="H10" s="4" t="s">
        <v>2066</v>
      </c>
      <c r="I10" s="4" t="s">
        <v>2062</v>
      </c>
      <c r="J10" s="4" t="s">
        <v>2067</v>
      </c>
      <c r="K10" s="4"/>
    </row>
    <row r="11" ht="27" customHeight="true" spans="1:11">
      <c r="A11" s="4"/>
      <c r="B11" s="4" t="s">
        <v>2068</v>
      </c>
      <c r="C11" s="4"/>
      <c r="D11" s="4"/>
      <c r="E11" s="4"/>
      <c r="F11" s="4" t="s">
        <v>2065</v>
      </c>
      <c r="G11" s="4"/>
      <c r="H11" s="4" t="s">
        <v>2069</v>
      </c>
      <c r="I11" s="4" t="s">
        <v>2062</v>
      </c>
      <c r="J11" s="4" t="s">
        <v>2063</v>
      </c>
      <c r="K11" s="4"/>
    </row>
    <row r="12" ht="27" customHeight="true" spans="1:11">
      <c r="A12" s="4"/>
      <c r="B12" s="4" t="s">
        <v>2070</v>
      </c>
      <c r="C12" s="4"/>
      <c r="D12" s="4"/>
      <c r="E12" s="4"/>
      <c r="F12" s="4" t="s">
        <v>2065</v>
      </c>
      <c r="G12" s="4"/>
      <c r="H12" s="4" t="s">
        <v>2071</v>
      </c>
      <c r="I12" s="4" t="s">
        <v>2072</v>
      </c>
      <c r="J12" s="4" t="s">
        <v>2073</v>
      </c>
      <c r="K12" s="4"/>
    </row>
    <row r="13" ht="27" customHeight="true" spans="1:11">
      <c r="A13" s="4"/>
      <c r="B13" s="4" t="s">
        <v>2074</v>
      </c>
      <c r="C13" s="4"/>
      <c r="D13" s="4"/>
      <c r="E13" s="4"/>
      <c r="F13" s="4" t="s">
        <v>2065</v>
      </c>
      <c r="G13" s="4"/>
      <c r="H13" s="4" t="s">
        <v>2075</v>
      </c>
      <c r="I13" s="4" t="s">
        <v>2062</v>
      </c>
      <c r="J13" s="4" t="s">
        <v>2073</v>
      </c>
      <c r="K13" s="4"/>
    </row>
    <row r="14" ht="27" customHeight="true" spans="1:11">
      <c r="A14" s="4"/>
      <c r="B14" s="4" t="s">
        <v>2076</v>
      </c>
      <c r="C14" s="4"/>
      <c r="D14" s="4"/>
      <c r="E14" s="4"/>
      <c r="F14" s="4" t="s">
        <v>2065</v>
      </c>
      <c r="G14" s="4"/>
      <c r="H14" s="4" t="s">
        <v>2061</v>
      </c>
      <c r="I14" s="4" t="s">
        <v>2077</v>
      </c>
      <c r="J14" s="4" t="s">
        <v>2073</v>
      </c>
      <c r="K14" s="4"/>
    </row>
    <row r="15" ht="27" customHeight="true" spans="1:11">
      <c r="A15" s="4"/>
      <c r="B15" s="4" t="s">
        <v>2078</v>
      </c>
      <c r="C15" s="4"/>
      <c r="D15" s="4"/>
      <c r="E15" s="4"/>
      <c r="F15" s="4" t="s">
        <v>2079</v>
      </c>
      <c r="G15" s="4"/>
      <c r="H15" s="4" t="s">
        <v>2061</v>
      </c>
      <c r="I15" s="4" t="s">
        <v>2080</v>
      </c>
      <c r="J15" s="4" t="s">
        <v>2073</v>
      </c>
      <c r="K15" s="4"/>
    </row>
    <row r="16" ht="27" customHeight="true" spans="1:11">
      <c r="A16" s="4"/>
      <c r="B16" s="4" t="s">
        <v>2081</v>
      </c>
      <c r="C16" s="4"/>
      <c r="D16" s="4"/>
      <c r="E16" s="4"/>
      <c r="F16" s="4" t="s">
        <v>2079</v>
      </c>
      <c r="G16" s="4"/>
      <c r="H16" s="4" t="s">
        <v>2082</v>
      </c>
      <c r="I16" s="4" t="s">
        <v>2062</v>
      </c>
      <c r="J16" s="4" t="s">
        <v>2073</v>
      </c>
      <c r="K16" s="4"/>
    </row>
    <row r="17" ht="27" customHeight="true" spans="1:11">
      <c r="A17" s="4"/>
      <c r="B17" s="4" t="s">
        <v>2083</v>
      </c>
      <c r="C17" s="4"/>
      <c r="D17" s="4"/>
      <c r="E17" s="4"/>
      <c r="F17" s="4" t="s">
        <v>2079</v>
      </c>
      <c r="G17" s="4"/>
      <c r="H17" s="4" t="s">
        <v>2082</v>
      </c>
      <c r="I17" s="4" t="s">
        <v>2062</v>
      </c>
      <c r="J17" s="4" t="s">
        <v>2073</v>
      </c>
      <c r="K17" s="4"/>
    </row>
    <row r="18" ht="27" customHeight="true" spans="1:11">
      <c r="A18" s="4"/>
      <c r="B18" s="4" t="s">
        <v>2084</v>
      </c>
      <c r="C18" s="4"/>
      <c r="D18" s="4"/>
      <c r="E18" s="4"/>
      <c r="F18" s="4" t="s">
        <v>2085</v>
      </c>
      <c r="G18" s="4"/>
      <c r="H18" s="4" t="s">
        <v>1915</v>
      </c>
      <c r="I18" s="4"/>
      <c r="J18" s="4" t="s">
        <v>2086</v>
      </c>
      <c r="K18" s="4"/>
    </row>
    <row r="19" ht="27" customHeight="true" spans="1:11">
      <c r="A19" s="4"/>
      <c r="B19" s="4" t="s">
        <v>2087</v>
      </c>
      <c r="C19" s="4"/>
      <c r="D19" s="4"/>
      <c r="E19" s="4"/>
      <c r="F19" s="4" t="s">
        <v>2085</v>
      </c>
      <c r="G19" s="4"/>
      <c r="H19" s="4" t="s">
        <v>1915</v>
      </c>
      <c r="I19" s="4"/>
      <c r="J19" s="4" t="s">
        <v>2086</v>
      </c>
      <c r="K19" s="4"/>
    </row>
    <row r="20" ht="27" customHeight="true" spans="1:11">
      <c r="A20" s="4"/>
      <c r="B20" s="4" t="s">
        <v>2088</v>
      </c>
      <c r="C20" s="4"/>
      <c r="D20" s="4"/>
      <c r="E20" s="4"/>
      <c r="F20" s="4" t="s">
        <v>2065</v>
      </c>
      <c r="G20" s="4"/>
      <c r="H20" s="4" t="s">
        <v>2089</v>
      </c>
      <c r="I20" s="4" t="s">
        <v>2062</v>
      </c>
      <c r="J20" s="4" t="s">
        <v>2066</v>
      </c>
      <c r="K20" s="4"/>
    </row>
    <row r="21" ht="27" customHeight="true" spans="1:11">
      <c r="A21" s="4"/>
      <c r="B21" s="4" t="s">
        <v>2090</v>
      </c>
      <c r="C21" s="4"/>
      <c r="D21" s="4"/>
      <c r="E21" s="4"/>
      <c r="F21" s="4" t="s">
        <v>2079</v>
      </c>
      <c r="G21" s="4"/>
      <c r="H21" s="4" t="s">
        <v>2082</v>
      </c>
      <c r="I21" s="4" t="s">
        <v>2062</v>
      </c>
      <c r="J21" s="4" t="s">
        <v>2073</v>
      </c>
      <c r="K21" s="4"/>
    </row>
    <row r="22" ht="27" customHeight="true" spans="1:11">
      <c r="A22" s="4"/>
      <c r="B22" s="4" t="s">
        <v>2091</v>
      </c>
      <c r="C22" s="4"/>
      <c r="D22" s="4"/>
      <c r="E22" s="4"/>
      <c r="F22" s="4" t="s">
        <v>2065</v>
      </c>
      <c r="G22" s="4"/>
      <c r="H22" s="4" t="s">
        <v>2089</v>
      </c>
      <c r="I22" s="4" t="s">
        <v>2062</v>
      </c>
      <c r="J22" s="4" t="s">
        <v>2073</v>
      </c>
      <c r="K22" s="4"/>
    </row>
    <row r="23" ht="27" customHeight="true" spans="1:11">
      <c r="A23" s="6" t="s">
        <v>2092</v>
      </c>
      <c r="B23" s="6" t="s">
        <v>2093</v>
      </c>
      <c r="C23" s="6"/>
      <c r="D23" s="6"/>
      <c r="E23" s="6"/>
      <c r="F23" s="6"/>
      <c r="G23" s="6"/>
      <c r="H23" s="6"/>
      <c r="I23" s="6"/>
      <c r="J23" s="6"/>
      <c r="K23" s="6"/>
    </row>
  </sheetData>
  <mergeCells count="55">
    <mergeCell ref="A1:K1"/>
    <mergeCell ref="A2:F2"/>
    <mergeCell ref="D3:G3"/>
    <mergeCell ref="H3:K3"/>
    <mergeCell ref="C6:K6"/>
    <mergeCell ref="B7:K7"/>
    <mergeCell ref="B8:E8"/>
    <mergeCell ref="F8:G8"/>
    <mergeCell ref="J8:K8"/>
    <mergeCell ref="B9:E9"/>
    <mergeCell ref="F9:G9"/>
    <mergeCell ref="J9:K9"/>
    <mergeCell ref="B10:E10"/>
    <mergeCell ref="F10:G10"/>
    <mergeCell ref="J10:K10"/>
    <mergeCell ref="B11:E11"/>
    <mergeCell ref="F11:G11"/>
    <mergeCell ref="J11:K11"/>
    <mergeCell ref="B12:E12"/>
    <mergeCell ref="F12:G12"/>
    <mergeCell ref="J12:K12"/>
    <mergeCell ref="B13:E13"/>
    <mergeCell ref="F13:G13"/>
    <mergeCell ref="J13:K13"/>
    <mergeCell ref="B14:E14"/>
    <mergeCell ref="F14:G14"/>
    <mergeCell ref="J14:K14"/>
    <mergeCell ref="B15:E15"/>
    <mergeCell ref="F15:G15"/>
    <mergeCell ref="J15:K15"/>
    <mergeCell ref="B16:E16"/>
    <mergeCell ref="F16:G16"/>
    <mergeCell ref="J16:K16"/>
    <mergeCell ref="B17:E17"/>
    <mergeCell ref="F17:G17"/>
    <mergeCell ref="J17:K17"/>
    <mergeCell ref="B18:E18"/>
    <mergeCell ref="F18:G18"/>
    <mergeCell ref="J18:K18"/>
    <mergeCell ref="B19:E19"/>
    <mergeCell ref="F19:G19"/>
    <mergeCell ref="J19:K19"/>
    <mergeCell ref="B20:E20"/>
    <mergeCell ref="F20:G20"/>
    <mergeCell ref="J20:K20"/>
    <mergeCell ref="B21:E21"/>
    <mergeCell ref="F21:G21"/>
    <mergeCell ref="J21:K21"/>
    <mergeCell ref="B22:E22"/>
    <mergeCell ref="F22:G22"/>
    <mergeCell ref="J22:K22"/>
    <mergeCell ref="B23:K23"/>
    <mergeCell ref="A6:A22"/>
    <mergeCell ref="C3:C4"/>
    <mergeCell ref="A3:B5"/>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581"/>
  <sheetViews>
    <sheetView showZeros="0" workbookViewId="0">
      <selection activeCell="B5" sqref="B5"/>
    </sheetView>
  </sheetViews>
  <sheetFormatPr defaultColWidth="21.5" defaultRowHeight="21.95" customHeight="true" outlineLevelCol="2"/>
  <cols>
    <col min="1" max="1" width="56.625" style="251" customWidth="true"/>
    <col min="2" max="2" width="26.25" style="514" customWidth="true"/>
    <col min="3" max="16384" width="21.5" style="251"/>
  </cols>
  <sheetData>
    <row r="1" customHeight="true" spans="1:2">
      <c r="A1" s="27" t="s">
        <v>146</v>
      </c>
      <c r="B1" s="27"/>
    </row>
    <row r="2" s="250" customFormat="true" customHeight="true" spans="1:2">
      <c r="A2" s="141" t="s">
        <v>147</v>
      </c>
      <c r="B2" s="141"/>
    </row>
    <row r="3" ht="24" customHeight="true" spans="1:2">
      <c r="A3" s="515" t="s">
        <v>2</v>
      </c>
      <c r="B3" s="515"/>
    </row>
    <row r="4" ht="20.1" customHeight="true" spans="1:2">
      <c r="A4" s="235" t="s">
        <v>148</v>
      </c>
      <c r="B4" s="256" t="s">
        <v>4</v>
      </c>
    </row>
    <row r="5" ht="20.1" customHeight="true" spans="1:3">
      <c r="A5" s="516" t="s">
        <v>71</v>
      </c>
      <c r="B5" s="517">
        <f>B6+B111+B114+B184+B216+B297+B349+B378+B397+B460+B528+B549</f>
        <v>4253.49</v>
      </c>
      <c r="C5" s="252"/>
    </row>
    <row r="6" ht="16.5" customHeight="true" spans="1:3">
      <c r="A6" s="423" t="s">
        <v>149</v>
      </c>
      <c r="B6" s="517">
        <f>B7+B14+B28+B33+B50+B54+B79+B84+B106</f>
        <v>833.14</v>
      </c>
      <c r="C6" s="252"/>
    </row>
    <row r="7" ht="16.5" customHeight="true" spans="1:2">
      <c r="A7" s="424" t="s">
        <v>150</v>
      </c>
      <c r="B7" s="518">
        <f>B8+B9+B12</f>
        <v>79.53</v>
      </c>
    </row>
    <row r="8" ht="16.5" customHeight="true" spans="1:2">
      <c r="A8" s="424" t="s">
        <v>151</v>
      </c>
      <c r="B8" s="518">
        <v>45.97</v>
      </c>
    </row>
    <row r="9" ht="16.5" customHeight="true" spans="1:2">
      <c r="A9" s="424" t="s">
        <v>152</v>
      </c>
      <c r="B9" s="518">
        <v>31.46</v>
      </c>
    </row>
    <row r="10" ht="16.5" hidden="true" customHeight="true" spans="1:2">
      <c r="A10" s="424" t="s">
        <v>153</v>
      </c>
      <c r="B10" s="518">
        <v>0</v>
      </c>
    </row>
    <row r="11" ht="16.5" hidden="true" customHeight="true" spans="1:2">
      <c r="A11" s="424" t="s">
        <v>154</v>
      </c>
      <c r="B11" s="518">
        <v>0</v>
      </c>
    </row>
    <row r="12" ht="16.5" customHeight="true" spans="1:2">
      <c r="A12" s="424" t="s">
        <v>155</v>
      </c>
      <c r="B12" s="518">
        <v>2.1</v>
      </c>
    </row>
    <row r="13" ht="16.5" hidden="true" customHeight="true" spans="1:2">
      <c r="A13" s="424" t="s">
        <v>156</v>
      </c>
      <c r="B13" s="518">
        <v>0</v>
      </c>
    </row>
    <row r="14" ht="16.5" customHeight="true" spans="1:2">
      <c r="A14" s="424" t="s">
        <v>157</v>
      </c>
      <c r="B14" s="518">
        <f>SUM(B15:B17)</f>
        <v>462.15</v>
      </c>
    </row>
    <row r="15" ht="16.5" customHeight="true" spans="1:2">
      <c r="A15" s="424" t="s">
        <v>151</v>
      </c>
      <c r="B15" s="518">
        <v>245.1</v>
      </c>
    </row>
    <row r="16" ht="16.5" customHeight="true" spans="1:2">
      <c r="A16" s="424" t="s">
        <v>152</v>
      </c>
      <c r="B16" s="518">
        <v>181.53</v>
      </c>
    </row>
    <row r="17" ht="16.5" customHeight="true" spans="1:2">
      <c r="A17" s="424" t="s">
        <v>158</v>
      </c>
      <c r="B17" s="518">
        <v>35.52</v>
      </c>
    </row>
    <row r="18" ht="16.5" hidden="true" customHeight="true" spans="1:2">
      <c r="A18" s="424" t="s">
        <v>156</v>
      </c>
      <c r="B18" s="518">
        <v>0</v>
      </c>
    </row>
    <row r="19" ht="16.5" hidden="true" customHeight="true" spans="1:2">
      <c r="A19" s="424" t="s">
        <v>159</v>
      </c>
      <c r="B19" s="518">
        <v>0</v>
      </c>
    </row>
    <row r="20" ht="16.5" hidden="true" customHeight="true" spans="1:2">
      <c r="A20" s="424" t="s">
        <v>160</v>
      </c>
      <c r="B20" s="518"/>
    </row>
    <row r="21" ht="16.5" hidden="true" customHeight="true" spans="1:2">
      <c r="A21" s="424" t="s">
        <v>151</v>
      </c>
      <c r="B21" s="518"/>
    </row>
    <row r="22" ht="16.5" hidden="true" customHeight="true" spans="1:2">
      <c r="A22" s="424" t="s">
        <v>152</v>
      </c>
      <c r="B22" s="518"/>
    </row>
    <row r="23" ht="16.5" hidden="true" customHeight="true" spans="1:2">
      <c r="A23" s="424" t="s">
        <v>161</v>
      </c>
      <c r="B23" s="518"/>
    </row>
    <row r="24" ht="16.5" hidden="true" customHeight="true" spans="1:2">
      <c r="A24" s="424" t="s">
        <v>162</v>
      </c>
      <c r="B24" s="518"/>
    </row>
    <row r="25" ht="16.5" hidden="true" customHeight="true" spans="1:2">
      <c r="A25" s="424" t="s">
        <v>163</v>
      </c>
      <c r="B25" s="518"/>
    </row>
    <row r="26" ht="16.5" hidden="true" customHeight="true" spans="1:2">
      <c r="A26" s="424" t="s">
        <v>156</v>
      </c>
      <c r="B26" s="518"/>
    </row>
    <row r="27" ht="16.5" hidden="true" customHeight="true" spans="1:2">
      <c r="A27" s="424" t="s">
        <v>164</v>
      </c>
      <c r="B27" s="518"/>
    </row>
    <row r="28" ht="16.5" customHeight="true" spans="1:2">
      <c r="A28" s="424" t="s">
        <v>165</v>
      </c>
      <c r="B28" s="518">
        <f>B30</f>
        <v>0.47</v>
      </c>
    </row>
    <row r="29" ht="16.5" hidden="true" customHeight="true" spans="1:2">
      <c r="A29" s="424" t="s">
        <v>151</v>
      </c>
      <c r="B29" s="518"/>
    </row>
    <row r="30" ht="16.5" customHeight="true" spans="1:2">
      <c r="A30" s="424" t="s">
        <v>166</v>
      </c>
      <c r="B30" s="518">
        <v>0.47</v>
      </c>
    </row>
    <row r="31" ht="16.5" hidden="true" customHeight="true" spans="1:2">
      <c r="A31" s="424" t="s">
        <v>167</v>
      </c>
      <c r="B31" s="518"/>
    </row>
    <row r="32" ht="16.5" hidden="true" customHeight="true" spans="1:2">
      <c r="A32" s="424" t="s">
        <v>168</v>
      </c>
      <c r="B32" s="518"/>
    </row>
    <row r="33" ht="16.5" customHeight="true" spans="1:2">
      <c r="A33" s="424" t="s">
        <v>169</v>
      </c>
      <c r="B33" s="518">
        <f>SUM(B34:B38)</f>
        <v>112.82</v>
      </c>
    </row>
    <row r="34" ht="16.5" customHeight="true" spans="1:2">
      <c r="A34" s="424" t="s">
        <v>151</v>
      </c>
      <c r="B34" s="518">
        <v>112.82</v>
      </c>
    </row>
    <row r="35" ht="16.5" hidden="true" customHeight="true" spans="1:2">
      <c r="A35" s="424" t="s">
        <v>152</v>
      </c>
      <c r="B35" s="518">
        <v>0</v>
      </c>
    </row>
    <row r="36" ht="16.5" hidden="true" customHeight="true" spans="1:2">
      <c r="A36" s="424" t="s">
        <v>170</v>
      </c>
      <c r="B36" s="518">
        <v>0</v>
      </c>
    </row>
    <row r="37" ht="16.5" hidden="true" customHeight="true" spans="1:2">
      <c r="A37" s="424" t="s">
        <v>171</v>
      </c>
      <c r="B37" s="518">
        <v>0</v>
      </c>
    </row>
    <row r="38" ht="16.5" hidden="true" customHeight="true" spans="1:2">
      <c r="A38" s="424" t="s">
        <v>156</v>
      </c>
      <c r="B38" s="518">
        <v>0</v>
      </c>
    </row>
    <row r="39" ht="16.5" hidden="true" customHeight="true" spans="1:2">
      <c r="A39" s="424" t="s">
        <v>172</v>
      </c>
      <c r="B39" s="518">
        <v>0</v>
      </c>
    </row>
    <row r="40" ht="16.5" hidden="true" customHeight="true" spans="1:2">
      <c r="A40" s="424" t="s">
        <v>152</v>
      </c>
      <c r="B40" s="518">
        <v>0</v>
      </c>
    </row>
    <row r="41" ht="16.5" hidden="true" customHeight="true" spans="1:2">
      <c r="A41" s="424" t="s">
        <v>173</v>
      </c>
      <c r="B41" s="518">
        <v>0</v>
      </c>
    </row>
    <row r="42" ht="16.5" hidden="true" customHeight="true" spans="1:2">
      <c r="A42" s="424" t="s">
        <v>174</v>
      </c>
      <c r="B42" s="518">
        <v>0</v>
      </c>
    </row>
    <row r="43" ht="16.5" hidden="true" customHeight="true" spans="1:2">
      <c r="A43" s="424" t="s">
        <v>175</v>
      </c>
      <c r="B43" s="518"/>
    </row>
    <row r="44" ht="16.5" hidden="true" customHeight="true" spans="1:2">
      <c r="A44" s="424" t="s">
        <v>152</v>
      </c>
      <c r="B44" s="518"/>
    </row>
    <row r="45" ht="16.5" hidden="true" customHeight="true" spans="1:2">
      <c r="A45" s="424" t="s">
        <v>176</v>
      </c>
      <c r="B45" s="518"/>
    </row>
    <row r="46" ht="16.5" hidden="true" customHeight="true" spans="1:2">
      <c r="A46" s="424" t="s">
        <v>151</v>
      </c>
      <c r="B46" s="518"/>
    </row>
    <row r="47" ht="16.5" hidden="true" customHeight="true" spans="1:2">
      <c r="A47" s="424" t="s">
        <v>152</v>
      </c>
      <c r="B47" s="518"/>
    </row>
    <row r="48" ht="16.5" hidden="true" customHeight="true" spans="1:2">
      <c r="A48" s="424" t="s">
        <v>177</v>
      </c>
      <c r="B48" s="518"/>
    </row>
    <row r="49" ht="16.5" hidden="true" customHeight="true" spans="1:2">
      <c r="A49" s="424" t="s">
        <v>178</v>
      </c>
      <c r="B49" s="518"/>
    </row>
    <row r="50" ht="16.5" customHeight="true" spans="1:2">
      <c r="A50" s="424" t="s">
        <v>179</v>
      </c>
      <c r="B50" s="518">
        <f>B51</f>
        <v>40.04</v>
      </c>
    </row>
    <row r="51" ht="16.5" customHeight="true" spans="1:2">
      <c r="A51" s="424" t="s">
        <v>151</v>
      </c>
      <c r="B51" s="518">
        <v>40.04</v>
      </c>
    </row>
    <row r="52" ht="16.5" hidden="true" customHeight="true" spans="1:2">
      <c r="A52" s="424" t="s">
        <v>152</v>
      </c>
      <c r="B52" s="518"/>
    </row>
    <row r="53" ht="16.5" hidden="true" customHeight="true" spans="1:2">
      <c r="A53" s="424" t="s">
        <v>156</v>
      </c>
      <c r="B53" s="518"/>
    </row>
    <row r="54" ht="16.5" customHeight="true" spans="1:2">
      <c r="A54" s="424" t="s">
        <v>180</v>
      </c>
      <c r="B54" s="518">
        <f>B57</f>
        <v>18.44</v>
      </c>
    </row>
    <row r="55" ht="16.5" hidden="true" customHeight="true" spans="1:2">
      <c r="A55" s="424" t="s">
        <v>151</v>
      </c>
      <c r="B55" s="518"/>
    </row>
    <row r="56" ht="16.5" hidden="true" customHeight="true" spans="1:2">
      <c r="A56" s="424" t="s">
        <v>152</v>
      </c>
      <c r="B56" s="518"/>
    </row>
    <row r="57" ht="16.5" customHeight="true" spans="1:2">
      <c r="A57" s="424" t="s">
        <v>181</v>
      </c>
      <c r="B57" s="518">
        <v>18.44</v>
      </c>
    </row>
    <row r="58" ht="16.5" hidden="true" customHeight="true" spans="1:2">
      <c r="A58" s="424" t="s">
        <v>156</v>
      </c>
      <c r="B58" s="518"/>
    </row>
    <row r="59" ht="16.5" hidden="true" customHeight="true" spans="1:2">
      <c r="A59" s="424" t="s">
        <v>182</v>
      </c>
      <c r="B59" s="518"/>
    </row>
    <row r="60" ht="16.5" hidden="true" customHeight="true" spans="1:2">
      <c r="A60" s="424" t="s">
        <v>183</v>
      </c>
      <c r="B60" s="518"/>
    </row>
    <row r="61" ht="16.5" hidden="true" customHeight="true" spans="1:2">
      <c r="A61" s="424" t="s">
        <v>151</v>
      </c>
      <c r="B61" s="518"/>
    </row>
    <row r="62" ht="16.5" hidden="true" customHeight="true" spans="1:2">
      <c r="A62" s="424" t="s">
        <v>156</v>
      </c>
      <c r="B62" s="518"/>
    </row>
    <row r="63" ht="16.5" hidden="true" customHeight="true" spans="1:2">
      <c r="A63" s="424" t="s">
        <v>184</v>
      </c>
      <c r="B63" s="518"/>
    </row>
    <row r="64" ht="16.5" hidden="true" customHeight="true" spans="1:2">
      <c r="A64" s="424" t="s">
        <v>185</v>
      </c>
      <c r="B64" s="518"/>
    </row>
    <row r="65" ht="16.5" hidden="true" customHeight="true" spans="1:2">
      <c r="A65" s="424" t="s">
        <v>151</v>
      </c>
      <c r="B65" s="518"/>
    </row>
    <row r="66" ht="16.5" hidden="true" customHeight="true" spans="1:2">
      <c r="A66" s="424" t="s">
        <v>152</v>
      </c>
      <c r="B66" s="518"/>
    </row>
    <row r="67" ht="16.5" hidden="true" customHeight="true" spans="1:2">
      <c r="A67" s="424" t="s">
        <v>186</v>
      </c>
      <c r="B67" s="518"/>
    </row>
    <row r="68" ht="16.5" hidden="true" customHeight="true" spans="1:2">
      <c r="A68" s="424" t="s">
        <v>187</v>
      </c>
      <c r="B68" s="518"/>
    </row>
    <row r="69" ht="16.5" hidden="true" customHeight="true" spans="1:2">
      <c r="A69" s="424" t="s">
        <v>151</v>
      </c>
      <c r="B69" s="518"/>
    </row>
    <row r="70" ht="16.5" hidden="true" customHeight="true" spans="1:2">
      <c r="A70" s="424" t="s">
        <v>152</v>
      </c>
      <c r="B70" s="518"/>
    </row>
    <row r="71" ht="16.5" hidden="true" customHeight="true" spans="1:2">
      <c r="A71" s="424" t="s">
        <v>188</v>
      </c>
      <c r="B71" s="518"/>
    </row>
    <row r="72" ht="16.5" hidden="true" customHeight="true" spans="1:2">
      <c r="A72" s="424" t="s">
        <v>156</v>
      </c>
      <c r="B72" s="518"/>
    </row>
    <row r="73" ht="16.5" hidden="true" customHeight="true" spans="1:2">
      <c r="A73" s="424" t="s">
        <v>189</v>
      </c>
      <c r="B73" s="518"/>
    </row>
    <row r="74" ht="16.5" hidden="true" customHeight="true" spans="1:2">
      <c r="A74" s="424" t="s">
        <v>190</v>
      </c>
      <c r="B74" s="518"/>
    </row>
    <row r="75" ht="16.5" hidden="true" customHeight="true" spans="1:2">
      <c r="A75" s="424" t="s">
        <v>151</v>
      </c>
      <c r="B75" s="518"/>
    </row>
    <row r="76" ht="16.5" hidden="true" customHeight="true" spans="1:2">
      <c r="A76" s="424" t="s">
        <v>152</v>
      </c>
      <c r="B76" s="518"/>
    </row>
    <row r="77" ht="16.5" hidden="true" customHeight="true" spans="1:2">
      <c r="A77" s="424" t="s">
        <v>156</v>
      </c>
      <c r="B77" s="518"/>
    </row>
    <row r="78" ht="16.5" hidden="true" customHeight="true" spans="1:2">
      <c r="A78" s="424" t="s">
        <v>191</v>
      </c>
      <c r="B78" s="518"/>
    </row>
    <row r="79" ht="16.5" customHeight="true" spans="1:2">
      <c r="A79" s="424" t="s">
        <v>192</v>
      </c>
      <c r="B79" s="518">
        <f>SUM(B80:B83)</f>
        <v>111.68</v>
      </c>
    </row>
    <row r="80" ht="16.5" customHeight="true" spans="1:2">
      <c r="A80" s="424" t="s">
        <v>151</v>
      </c>
      <c r="B80" s="518">
        <v>111.68</v>
      </c>
    </row>
    <row r="81" ht="16.5" hidden="true" customHeight="true" spans="1:2">
      <c r="A81" s="424" t="s">
        <v>152</v>
      </c>
      <c r="B81" s="518">
        <v>0</v>
      </c>
    </row>
    <row r="82" ht="16.5" hidden="true" customHeight="true" spans="1:2">
      <c r="A82" s="424" t="s">
        <v>156</v>
      </c>
      <c r="B82" s="518">
        <v>0</v>
      </c>
    </row>
    <row r="83" ht="16.5" hidden="true" customHeight="true" spans="1:2">
      <c r="A83" s="424" t="s">
        <v>193</v>
      </c>
      <c r="B83" s="518">
        <v>0</v>
      </c>
    </row>
    <row r="84" ht="16.5" customHeight="true" spans="1:2">
      <c r="A84" s="424" t="s">
        <v>194</v>
      </c>
      <c r="B84" s="518">
        <f>B89</f>
        <v>5.85</v>
      </c>
    </row>
    <row r="85" ht="16.5" hidden="true" customHeight="true" spans="1:2">
      <c r="A85" s="424" t="s">
        <v>151</v>
      </c>
      <c r="B85" s="518"/>
    </row>
    <row r="86" ht="16.5" hidden="true" customHeight="true" spans="1:2">
      <c r="A86" s="424" t="s">
        <v>152</v>
      </c>
      <c r="B86" s="518"/>
    </row>
    <row r="87" ht="16.5" hidden="true" customHeight="true" spans="1:2">
      <c r="A87" s="424" t="s">
        <v>195</v>
      </c>
      <c r="B87" s="518"/>
    </row>
    <row r="88" ht="16.5" hidden="true" customHeight="true" spans="1:2">
      <c r="A88" s="424" t="s">
        <v>156</v>
      </c>
      <c r="B88" s="518"/>
    </row>
    <row r="89" ht="16.5" customHeight="true" spans="1:2">
      <c r="A89" s="424" t="s">
        <v>196</v>
      </c>
      <c r="B89" s="518">
        <v>5.85</v>
      </c>
    </row>
    <row r="90" ht="16.5" hidden="true" customHeight="true" spans="1:2">
      <c r="A90" s="424" t="s">
        <v>197</v>
      </c>
      <c r="B90" s="518"/>
    </row>
    <row r="91" ht="16.5" hidden="true" customHeight="true" spans="1:2">
      <c r="A91" s="424" t="s">
        <v>151</v>
      </c>
      <c r="B91" s="518"/>
    </row>
    <row r="92" ht="16.5" hidden="true" customHeight="true" spans="1:2">
      <c r="A92" s="424" t="s">
        <v>152</v>
      </c>
      <c r="B92" s="518"/>
    </row>
    <row r="93" ht="16.5" hidden="true" customHeight="true" spans="1:2">
      <c r="A93" s="424" t="s">
        <v>156</v>
      </c>
      <c r="B93" s="518"/>
    </row>
    <row r="94" ht="16.5" hidden="true" customHeight="true" spans="1:2">
      <c r="A94" s="424" t="s">
        <v>198</v>
      </c>
      <c r="B94" s="518"/>
    </row>
    <row r="95" ht="16.5" hidden="true" customHeight="true" spans="1:2">
      <c r="A95" s="424" t="s">
        <v>151</v>
      </c>
      <c r="B95" s="518"/>
    </row>
    <row r="96" ht="16.5" hidden="true" customHeight="true" spans="1:2">
      <c r="A96" s="424" t="s">
        <v>152</v>
      </c>
      <c r="B96" s="518"/>
    </row>
    <row r="97" ht="16.5" hidden="true" customHeight="true" spans="1:2">
      <c r="A97" s="424" t="s">
        <v>199</v>
      </c>
      <c r="B97" s="518"/>
    </row>
    <row r="98" ht="16.5" hidden="true" customHeight="true" spans="1:2">
      <c r="A98" s="424" t="s">
        <v>156</v>
      </c>
      <c r="B98" s="518"/>
    </row>
    <row r="99" ht="16.5" hidden="true" customHeight="true" spans="1:2">
      <c r="A99" s="424" t="s">
        <v>200</v>
      </c>
      <c r="B99" s="518"/>
    </row>
    <row r="100" ht="16.5" hidden="true" customHeight="true" spans="1:2">
      <c r="A100" s="424" t="s">
        <v>151</v>
      </c>
      <c r="B100" s="518"/>
    </row>
    <row r="101" ht="16.5" hidden="true" customHeight="true" spans="1:2">
      <c r="A101" s="424" t="s">
        <v>152</v>
      </c>
      <c r="B101" s="518"/>
    </row>
    <row r="102" ht="16.5" hidden="true" customHeight="true" spans="1:2">
      <c r="A102" s="424" t="s">
        <v>201</v>
      </c>
      <c r="B102" s="518"/>
    </row>
    <row r="103" ht="16.5" hidden="true" customHeight="true" spans="1:2">
      <c r="A103" s="424" t="s">
        <v>202</v>
      </c>
      <c r="B103" s="518"/>
    </row>
    <row r="104" ht="16.5" hidden="true" customHeight="true" spans="1:2">
      <c r="A104" s="424" t="s">
        <v>151</v>
      </c>
      <c r="B104" s="518"/>
    </row>
    <row r="105" ht="16.5" hidden="true" customHeight="true" spans="1:2">
      <c r="A105" s="424" t="s">
        <v>152</v>
      </c>
      <c r="B105" s="518"/>
    </row>
    <row r="106" ht="16.5" customHeight="true" spans="1:2">
      <c r="A106" s="424" t="s">
        <v>203</v>
      </c>
      <c r="B106" s="518">
        <v>2.16</v>
      </c>
    </row>
    <row r="107" ht="16.5" hidden="true" customHeight="true" spans="1:2">
      <c r="A107" s="424" t="s">
        <v>152</v>
      </c>
      <c r="B107" s="518"/>
    </row>
    <row r="108" ht="16.5" customHeight="true" spans="1:2">
      <c r="A108" s="424" t="s">
        <v>204</v>
      </c>
      <c r="B108" s="518">
        <v>2.16</v>
      </c>
    </row>
    <row r="109" ht="16.5" hidden="true" customHeight="true" spans="1:2">
      <c r="A109" s="424" t="s">
        <v>205</v>
      </c>
      <c r="B109" s="518"/>
    </row>
    <row r="110" ht="16.5" hidden="true" customHeight="true" spans="1:2">
      <c r="A110" s="424" t="s">
        <v>206</v>
      </c>
      <c r="B110" s="518"/>
    </row>
    <row r="111" s="513" customFormat="true" ht="16.5" customHeight="true" spans="1:2">
      <c r="A111" s="423" t="s">
        <v>207</v>
      </c>
      <c r="B111" s="519">
        <f>B112</f>
        <v>2</v>
      </c>
    </row>
    <row r="112" ht="16.5" customHeight="true" spans="1:2">
      <c r="A112" s="424" t="s">
        <v>208</v>
      </c>
      <c r="B112" s="518">
        <v>2</v>
      </c>
    </row>
    <row r="113" ht="16.5" hidden="true" customHeight="true" spans="1:2">
      <c r="A113" s="424"/>
      <c r="B113" s="518"/>
    </row>
    <row r="114" s="513" customFormat="true" ht="16.5" customHeight="true" spans="1:2">
      <c r="A114" s="423" t="s">
        <v>209</v>
      </c>
      <c r="B114" s="519">
        <f>B139</f>
        <v>14.15</v>
      </c>
    </row>
    <row r="115" ht="16.5" hidden="true" customHeight="true" spans="1:2">
      <c r="A115" s="424" t="s">
        <v>210</v>
      </c>
      <c r="B115" s="518"/>
    </row>
    <row r="116" ht="16.5" hidden="true" customHeight="true" spans="1:2">
      <c r="A116" s="424" t="s">
        <v>211</v>
      </c>
      <c r="B116" s="518"/>
    </row>
    <row r="117" ht="16.5" hidden="true" customHeight="true" spans="1:2">
      <c r="A117" s="424" t="s">
        <v>212</v>
      </c>
      <c r="B117" s="518"/>
    </row>
    <row r="118" ht="16.5" hidden="true" customHeight="true" spans="1:2">
      <c r="A118" s="424" t="s">
        <v>151</v>
      </c>
      <c r="B118" s="518"/>
    </row>
    <row r="119" ht="16.5" hidden="true" customHeight="true" spans="1:2">
      <c r="A119" s="424" t="s">
        <v>152</v>
      </c>
      <c r="B119" s="518"/>
    </row>
    <row r="120" ht="16.5" hidden="true" customHeight="true" spans="1:2">
      <c r="A120" s="520" t="s">
        <v>170</v>
      </c>
      <c r="B120" s="521"/>
    </row>
    <row r="121" ht="16.5" hidden="true" customHeight="true" spans="1:2">
      <c r="A121" s="424" t="s">
        <v>213</v>
      </c>
      <c r="B121" s="518"/>
    </row>
    <row r="122" ht="16.5" hidden="true" customHeight="true" spans="1:2">
      <c r="A122" s="424" t="s">
        <v>214</v>
      </c>
      <c r="B122" s="518"/>
    </row>
    <row r="123" ht="16.5" hidden="true" customHeight="true" spans="1:2">
      <c r="A123" s="424" t="s">
        <v>215</v>
      </c>
      <c r="B123" s="518"/>
    </row>
    <row r="124" ht="16.5" hidden="true" customHeight="true" spans="1:2">
      <c r="A124" s="424" t="s">
        <v>152</v>
      </c>
      <c r="B124" s="518"/>
    </row>
    <row r="125" ht="16.5" hidden="true" customHeight="true" spans="1:2">
      <c r="A125" s="424" t="s">
        <v>216</v>
      </c>
      <c r="B125" s="518"/>
    </row>
    <row r="126" ht="16.5" hidden="true" customHeight="true" spans="1:2">
      <c r="A126" s="424" t="s">
        <v>152</v>
      </c>
      <c r="B126" s="518"/>
    </row>
    <row r="127" ht="16.5" hidden="true" customHeight="true" spans="1:2">
      <c r="A127" s="424" t="s">
        <v>217</v>
      </c>
      <c r="B127" s="518"/>
    </row>
    <row r="128" ht="16.5" hidden="true" customHeight="true" spans="1:2">
      <c r="A128" s="424" t="s">
        <v>151</v>
      </c>
      <c r="B128" s="518"/>
    </row>
    <row r="129" ht="16.5" hidden="true" customHeight="true" spans="1:2">
      <c r="A129" s="424" t="s">
        <v>152</v>
      </c>
      <c r="B129" s="518"/>
    </row>
    <row r="130" ht="16.5" hidden="true" customHeight="true" spans="1:2">
      <c r="A130" s="424" t="s">
        <v>218</v>
      </c>
      <c r="B130" s="518"/>
    </row>
    <row r="131" ht="16.5" hidden="true" customHeight="true" spans="1:2">
      <c r="A131" s="424" t="s">
        <v>219</v>
      </c>
      <c r="B131" s="518"/>
    </row>
    <row r="132" ht="16.5" hidden="true" customHeight="true" spans="1:2">
      <c r="A132" s="424" t="s">
        <v>220</v>
      </c>
      <c r="B132" s="518"/>
    </row>
    <row r="133" ht="16.5" hidden="true" customHeight="true" spans="1:2">
      <c r="A133" s="424" t="s">
        <v>221</v>
      </c>
      <c r="B133" s="518"/>
    </row>
    <row r="134" ht="16.5" hidden="true" customHeight="true" spans="1:2">
      <c r="A134" s="424" t="s">
        <v>222</v>
      </c>
      <c r="B134" s="518"/>
    </row>
    <row r="135" ht="16.5" hidden="true" customHeight="true" spans="1:2">
      <c r="A135" s="424" t="s">
        <v>223</v>
      </c>
      <c r="B135" s="518"/>
    </row>
    <row r="136" ht="16.5" hidden="true" customHeight="true" spans="1:2">
      <c r="A136" s="424" t="s">
        <v>224</v>
      </c>
      <c r="B136" s="518"/>
    </row>
    <row r="137" ht="16.5" hidden="true" customHeight="true" spans="1:2">
      <c r="A137" s="424" t="s">
        <v>156</v>
      </c>
      <c r="B137" s="518"/>
    </row>
    <row r="138" ht="16.5" hidden="true" customHeight="true" spans="1:2">
      <c r="A138" s="424" t="s">
        <v>225</v>
      </c>
      <c r="B138" s="518"/>
    </row>
    <row r="139" ht="16.5" customHeight="true" spans="1:2">
      <c r="A139" s="424" t="s">
        <v>226</v>
      </c>
      <c r="B139" s="518">
        <f>B140</f>
        <v>14.15</v>
      </c>
    </row>
    <row r="140" ht="16.5" customHeight="true" spans="1:2">
      <c r="A140" s="424" t="s">
        <v>227</v>
      </c>
      <c r="B140" s="518">
        <v>14.15</v>
      </c>
    </row>
    <row r="141" s="513" customFormat="true" ht="16.5" hidden="true" customHeight="true" spans="1:2">
      <c r="A141" s="423" t="s">
        <v>228</v>
      </c>
      <c r="B141" s="519"/>
    </row>
    <row r="142" ht="16.5" hidden="true" customHeight="true" spans="1:2">
      <c r="A142" s="424" t="s">
        <v>229</v>
      </c>
      <c r="B142" s="518"/>
    </row>
    <row r="143" ht="16.5" hidden="true" customHeight="true" spans="1:2">
      <c r="A143" s="424" t="s">
        <v>151</v>
      </c>
      <c r="B143" s="518"/>
    </row>
    <row r="144" ht="16.5" hidden="true" customHeight="true" spans="1:2">
      <c r="A144" s="424" t="s">
        <v>152</v>
      </c>
      <c r="B144" s="518"/>
    </row>
    <row r="145" ht="16.5" hidden="true" customHeight="true" spans="1:2">
      <c r="A145" s="424" t="s">
        <v>230</v>
      </c>
      <c r="B145" s="518"/>
    </row>
    <row r="146" ht="16.5" hidden="true" customHeight="true" spans="1:2">
      <c r="A146" s="424" t="s">
        <v>231</v>
      </c>
      <c r="B146" s="518"/>
    </row>
    <row r="147" ht="16.5" hidden="true" customHeight="true" spans="1:2">
      <c r="A147" s="424" t="s">
        <v>232</v>
      </c>
      <c r="B147" s="518"/>
    </row>
    <row r="148" ht="16.5" hidden="true" customHeight="true" spans="1:2">
      <c r="A148" s="424" t="s">
        <v>233</v>
      </c>
      <c r="B148" s="518"/>
    </row>
    <row r="149" ht="16.5" hidden="true" customHeight="true" spans="1:2">
      <c r="A149" s="424" t="s">
        <v>234</v>
      </c>
      <c r="B149" s="518"/>
    </row>
    <row r="150" ht="16.5" hidden="true" customHeight="true" spans="1:2">
      <c r="A150" s="424" t="s">
        <v>235</v>
      </c>
      <c r="B150" s="518"/>
    </row>
    <row r="151" ht="16.5" hidden="true" customHeight="true" spans="1:2">
      <c r="A151" s="424" t="s">
        <v>236</v>
      </c>
      <c r="B151" s="518"/>
    </row>
    <row r="152" ht="16.5" hidden="true" customHeight="true" spans="1:2">
      <c r="A152" s="424" t="s">
        <v>237</v>
      </c>
      <c r="B152" s="518"/>
    </row>
    <row r="153" ht="16.5" hidden="true" customHeight="true" spans="1:2">
      <c r="A153" s="424" t="s">
        <v>238</v>
      </c>
      <c r="B153" s="518"/>
    </row>
    <row r="154" ht="16.5" hidden="true" customHeight="true" spans="1:2">
      <c r="A154" s="424" t="s">
        <v>239</v>
      </c>
      <c r="B154" s="518"/>
    </row>
    <row r="155" ht="16.5" hidden="true" customHeight="true" spans="1:2">
      <c r="A155" s="424" t="s">
        <v>240</v>
      </c>
      <c r="B155" s="518"/>
    </row>
    <row r="156" ht="16.5" hidden="true" customHeight="true" spans="1:2">
      <c r="A156" s="424" t="s">
        <v>241</v>
      </c>
      <c r="B156" s="518"/>
    </row>
    <row r="157" ht="16.5" hidden="true" customHeight="true" spans="1:2">
      <c r="A157" s="424" t="s">
        <v>242</v>
      </c>
      <c r="B157" s="518"/>
    </row>
    <row r="158" ht="16.5" hidden="true" customHeight="true" spans="1:2">
      <c r="A158" s="424" t="s">
        <v>243</v>
      </c>
      <c r="B158" s="518"/>
    </row>
    <row r="159" ht="16.5" hidden="true" customHeight="true" spans="1:2">
      <c r="A159" s="424" t="s">
        <v>244</v>
      </c>
      <c r="B159" s="518"/>
    </row>
    <row r="160" ht="16.5" hidden="true" customHeight="true" spans="1:2">
      <c r="A160" s="424" t="s">
        <v>245</v>
      </c>
      <c r="B160" s="518"/>
    </row>
    <row r="161" ht="16.5" hidden="true" customHeight="true" spans="1:2">
      <c r="A161" s="424" t="s">
        <v>246</v>
      </c>
      <c r="B161" s="518"/>
    </row>
    <row r="162" ht="16.5" hidden="true" customHeight="true" spans="1:2">
      <c r="A162" s="424" t="s">
        <v>247</v>
      </c>
      <c r="B162" s="518"/>
    </row>
    <row r="163" ht="16.5" hidden="true" customHeight="true" spans="1:2">
      <c r="A163" s="424" t="s">
        <v>248</v>
      </c>
      <c r="B163" s="518"/>
    </row>
    <row r="164" ht="16.5" hidden="true" customHeight="true" spans="1:2">
      <c r="A164" s="424" t="s">
        <v>249</v>
      </c>
      <c r="B164" s="518"/>
    </row>
    <row r="165" ht="16.5" hidden="true" customHeight="true" spans="1:2">
      <c r="A165" s="424" t="s">
        <v>250</v>
      </c>
      <c r="B165" s="518"/>
    </row>
    <row r="166" ht="16.5" hidden="true" customHeight="true" spans="1:2">
      <c r="A166" s="424" t="s">
        <v>251</v>
      </c>
      <c r="B166" s="518"/>
    </row>
    <row r="167" s="513" customFormat="true" ht="16.5" hidden="true" customHeight="true" spans="1:2">
      <c r="A167" s="423" t="s">
        <v>252</v>
      </c>
      <c r="B167" s="519"/>
    </row>
    <row r="168" ht="16.5" hidden="true" customHeight="true" spans="1:2">
      <c r="A168" s="424" t="s">
        <v>253</v>
      </c>
      <c r="B168" s="518"/>
    </row>
    <row r="169" ht="16.5" hidden="true" customHeight="true" spans="1:2">
      <c r="A169" s="424" t="s">
        <v>151</v>
      </c>
      <c r="B169" s="518"/>
    </row>
    <row r="170" ht="16.5" hidden="true" customHeight="true" spans="1:2">
      <c r="A170" s="424" t="s">
        <v>152</v>
      </c>
      <c r="B170" s="518"/>
    </row>
    <row r="171" ht="16.5" hidden="true" customHeight="true" spans="1:2">
      <c r="A171" s="424" t="s">
        <v>254</v>
      </c>
      <c r="B171" s="518"/>
    </row>
    <row r="172" ht="16.5" hidden="true" customHeight="true" spans="1:2">
      <c r="A172" s="424" t="s">
        <v>255</v>
      </c>
      <c r="B172" s="518"/>
    </row>
    <row r="173" ht="16.5" hidden="true" customHeight="true" spans="1:2">
      <c r="A173" s="424" t="s">
        <v>256</v>
      </c>
      <c r="B173" s="518"/>
    </row>
    <row r="174" ht="16.5" hidden="true" customHeight="true" spans="1:2">
      <c r="A174" s="424" t="s">
        <v>257</v>
      </c>
      <c r="B174" s="518"/>
    </row>
    <row r="175" ht="16.5" hidden="true" customHeight="true" spans="1:2">
      <c r="A175" s="424" t="s">
        <v>258</v>
      </c>
      <c r="B175" s="518"/>
    </row>
    <row r="176" ht="16.5" hidden="true" customHeight="true" spans="1:2">
      <c r="A176" s="424" t="s">
        <v>259</v>
      </c>
      <c r="B176" s="518"/>
    </row>
    <row r="177" ht="16.5" hidden="true" customHeight="true" spans="1:2">
      <c r="A177" s="424" t="s">
        <v>260</v>
      </c>
      <c r="B177" s="518"/>
    </row>
    <row r="178" ht="16.5" hidden="true" customHeight="true" spans="1:2">
      <c r="A178" s="424" t="s">
        <v>261</v>
      </c>
      <c r="B178" s="518"/>
    </row>
    <row r="179" ht="16.5" hidden="true" customHeight="true" spans="1:2">
      <c r="A179" s="424" t="s">
        <v>262</v>
      </c>
      <c r="B179" s="518"/>
    </row>
    <row r="180" ht="16.5" hidden="true" customHeight="true" spans="1:2">
      <c r="A180" s="424" t="s">
        <v>263</v>
      </c>
      <c r="B180" s="518"/>
    </row>
    <row r="181" ht="16.5" hidden="true" customHeight="true" spans="1:2">
      <c r="A181" s="424" t="s">
        <v>264</v>
      </c>
      <c r="B181" s="518"/>
    </row>
    <row r="182" ht="16.5" hidden="true" customHeight="true" spans="1:2">
      <c r="A182" s="424" t="s">
        <v>265</v>
      </c>
      <c r="B182" s="518"/>
    </row>
    <row r="183" ht="16.5" hidden="true" customHeight="true" spans="1:2">
      <c r="A183" s="424" t="s">
        <v>266</v>
      </c>
      <c r="B183" s="518"/>
    </row>
    <row r="184" s="513" customFormat="true" ht="16.5" customHeight="true" spans="1:2">
      <c r="A184" s="423" t="s">
        <v>267</v>
      </c>
      <c r="B184" s="519">
        <f>B191</f>
        <v>137.6</v>
      </c>
    </row>
    <row r="185" ht="16.5" hidden="true" customHeight="true" spans="1:2">
      <c r="A185" s="424" t="s">
        <v>268</v>
      </c>
      <c r="B185" s="518"/>
    </row>
    <row r="186" ht="16.5" hidden="true" customHeight="true" spans="1:2">
      <c r="A186" s="424" t="s">
        <v>151</v>
      </c>
      <c r="B186" s="518"/>
    </row>
    <row r="187" ht="16.5" hidden="true" customHeight="true" spans="1:2">
      <c r="A187" s="424" t="s">
        <v>152</v>
      </c>
      <c r="B187" s="518"/>
    </row>
    <row r="188" ht="16.5" hidden="true" customHeight="true" spans="1:2">
      <c r="A188" s="424" t="s">
        <v>269</v>
      </c>
      <c r="B188" s="518"/>
    </row>
    <row r="189" ht="16.5" hidden="true" customHeight="true" spans="1:2">
      <c r="A189" s="424" t="s">
        <v>270</v>
      </c>
      <c r="B189" s="518"/>
    </row>
    <row r="190" ht="16.5" hidden="true" customHeight="true" spans="1:2">
      <c r="A190" s="424" t="s">
        <v>271</v>
      </c>
      <c r="B190" s="518"/>
    </row>
    <row r="191" ht="16.5" customHeight="true" spans="1:2">
      <c r="A191" s="424" t="s">
        <v>272</v>
      </c>
      <c r="B191" s="518">
        <v>137.6</v>
      </c>
    </row>
    <row r="192" ht="16.5" hidden="true" customHeight="true" spans="1:2">
      <c r="A192" s="424" t="s">
        <v>273</v>
      </c>
      <c r="B192" s="518"/>
    </row>
    <row r="193" ht="16.5" hidden="true" customHeight="true" spans="1:2">
      <c r="A193" s="424" t="s">
        <v>274</v>
      </c>
      <c r="B193" s="518"/>
    </row>
    <row r="194" ht="16.5" hidden="true" customHeight="true" spans="1:2">
      <c r="A194" s="424" t="s">
        <v>275</v>
      </c>
      <c r="B194" s="518"/>
    </row>
    <row r="195" ht="16.5" hidden="true" customHeight="true" spans="1:2">
      <c r="A195" s="424" t="s">
        <v>276</v>
      </c>
      <c r="B195" s="518"/>
    </row>
    <row r="196" ht="16.5" hidden="true" customHeight="true" spans="1:2">
      <c r="A196" s="424" t="s">
        <v>277</v>
      </c>
      <c r="B196" s="518"/>
    </row>
    <row r="197" ht="16.5" hidden="true" customHeight="true" spans="1:2">
      <c r="A197" s="424" t="s">
        <v>278</v>
      </c>
      <c r="B197" s="518"/>
    </row>
    <row r="198" ht="16.5" hidden="true" customHeight="true" spans="1:2">
      <c r="A198" s="424" t="s">
        <v>279</v>
      </c>
      <c r="B198" s="518"/>
    </row>
    <row r="199" ht="16.5" hidden="true" customHeight="true" spans="1:2">
      <c r="A199" s="424" t="s">
        <v>280</v>
      </c>
      <c r="B199" s="518"/>
    </row>
    <row r="200" ht="16.5" hidden="true" customHeight="true" spans="1:2">
      <c r="A200" s="424" t="s">
        <v>281</v>
      </c>
      <c r="B200" s="518"/>
    </row>
    <row r="201" ht="16.5" hidden="true" customHeight="true" spans="1:2">
      <c r="A201" s="424" t="s">
        <v>282</v>
      </c>
      <c r="B201" s="518"/>
    </row>
    <row r="202" ht="16.5" hidden="true" customHeight="true" spans="1:2">
      <c r="A202" s="424" t="s">
        <v>283</v>
      </c>
      <c r="B202" s="518"/>
    </row>
    <row r="203" ht="16.5" hidden="true" customHeight="true" spans="1:2">
      <c r="A203" s="424" t="s">
        <v>284</v>
      </c>
      <c r="B203" s="518"/>
    </row>
    <row r="204" ht="16.5" hidden="true" customHeight="true" spans="1:2">
      <c r="A204" s="424" t="s">
        <v>285</v>
      </c>
      <c r="B204" s="518"/>
    </row>
    <row r="205" ht="16.5" hidden="true" customHeight="true" spans="1:2">
      <c r="A205" s="424" t="s">
        <v>286</v>
      </c>
      <c r="B205" s="518"/>
    </row>
    <row r="206" ht="16.5" hidden="true" customHeight="true" spans="1:2">
      <c r="A206" s="424" t="s">
        <v>287</v>
      </c>
      <c r="B206" s="518"/>
    </row>
    <row r="207" ht="16.5" hidden="true" customHeight="true" spans="1:2">
      <c r="A207" s="424" t="s">
        <v>288</v>
      </c>
      <c r="B207" s="518"/>
    </row>
    <row r="208" ht="16.5" hidden="true" customHeight="true" spans="1:2">
      <c r="A208" s="424" t="s">
        <v>289</v>
      </c>
      <c r="B208" s="518"/>
    </row>
    <row r="209" ht="16.5" hidden="true" customHeight="true" spans="1:2">
      <c r="A209" s="424" t="s">
        <v>290</v>
      </c>
      <c r="B209" s="518"/>
    </row>
    <row r="210" ht="16.5" hidden="true" customHeight="true" spans="1:2">
      <c r="A210" s="424" t="s">
        <v>291</v>
      </c>
      <c r="B210" s="518"/>
    </row>
    <row r="211" ht="16.5" hidden="true" customHeight="true" spans="1:2">
      <c r="A211" s="424" t="s">
        <v>292</v>
      </c>
      <c r="B211" s="518"/>
    </row>
    <row r="212" ht="16.5" hidden="true" customHeight="true" spans="1:2">
      <c r="A212" s="424" t="s">
        <v>293</v>
      </c>
      <c r="B212" s="518"/>
    </row>
    <row r="213" ht="16.5" hidden="true" customHeight="true" spans="1:2">
      <c r="A213" s="424" t="s">
        <v>294</v>
      </c>
      <c r="B213" s="518"/>
    </row>
    <row r="214" ht="16.5" hidden="true" customHeight="true" spans="1:2">
      <c r="A214" s="424" t="s">
        <v>295</v>
      </c>
      <c r="B214" s="518"/>
    </row>
    <row r="215" ht="16.5" hidden="true" customHeight="true" spans="1:2">
      <c r="A215" s="424" t="s">
        <v>296</v>
      </c>
      <c r="B215" s="518"/>
    </row>
    <row r="216" s="513" customFormat="true" ht="16.5" customHeight="true" spans="1:3">
      <c r="A216" s="423" t="s">
        <v>297</v>
      </c>
      <c r="B216" s="522">
        <f>B217+B227+B234+B247+B262+B267+B279+B282+B285+B288+B295</f>
        <v>822.66</v>
      </c>
      <c r="C216" s="523"/>
    </row>
    <row r="217" ht="16.5" customHeight="true" spans="1:2">
      <c r="A217" s="424" t="s">
        <v>298</v>
      </c>
      <c r="B217" s="518">
        <f>SUM(B218:B226)</f>
        <v>78.38</v>
      </c>
    </row>
    <row r="218" ht="16.5" hidden="true" customHeight="true" spans="1:2">
      <c r="A218" s="424" t="s">
        <v>151</v>
      </c>
      <c r="B218" s="518"/>
    </row>
    <row r="219" ht="16.5" hidden="true" customHeight="true" spans="1:2">
      <c r="A219" s="424" t="s">
        <v>152</v>
      </c>
      <c r="B219" s="518"/>
    </row>
    <row r="220" ht="16.5" hidden="true" customHeight="true" spans="1:2">
      <c r="A220" s="424" t="s">
        <v>299</v>
      </c>
      <c r="B220" s="518"/>
    </row>
    <row r="221" ht="16.5" hidden="true" customHeight="true" spans="1:2">
      <c r="A221" s="424" t="s">
        <v>300</v>
      </c>
      <c r="B221" s="518"/>
    </row>
    <row r="222" ht="16.5" hidden="true" customHeight="true" spans="1:2">
      <c r="A222" s="424" t="s">
        <v>170</v>
      </c>
      <c r="B222" s="518"/>
    </row>
    <row r="223" ht="16.5" customHeight="true" spans="1:2">
      <c r="A223" s="424" t="s">
        <v>301</v>
      </c>
      <c r="B223" s="518">
        <v>75.75</v>
      </c>
    </row>
    <row r="224" ht="16.5" hidden="true" customHeight="true" spans="1:2">
      <c r="A224" s="424" t="s">
        <v>302</v>
      </c>
      <c r="B224" s="518"/>
    </row>
    <row r="225" ht="16.5" hidden="true" customHeight="true" spans="1:2">
      <c r="A225" s="424" t="s">
        <v>303</v>
      </c>
      <c r="B225" s="518"/>
    </row>
    <row r="226" ht="16.5" customHeight="true" spans="1:2">
      <c r="A226" s="424" t="s">
        <v>304</v>
      </c>
      <c r="B226" s="518">
        <v>2.63</v>
      </c>
    </row>
    <row r="227" ht="16.5" customHeight="true" spans="1:2">
      <c r="A227" s="424" t="s">
        <v>305</v>
      </c>
      <c r="B227" s="518">
        <f>B232</f>
        <v>74.18</v>
      </c>
    </row>
    <row r="228" ht="16.5" hidden="true" customHeight="true" spans="1:2">
      <c r="A228" s="424" t="s">
        <v>151</v>
      </c>
      <c r="B228" s="518"/>
    </row>
    <row r="229" ht="16.5" hidden="true" customHeight="true" spans="1:2">
      <c r="A229" s="424" t="s">
        <v>152</v>
      </c>
      <c r="B229" s="518"/>
    </row>
    <row r="230" ht="16.5" hidden="true" customHeight="true" spans="1:2">
      <c r="A230" s="424" t="s">
        <v>306</v>
      </c>
      <c r="B230" s="518"/>
    </row>
    <row r="231" ht="16.5" hidden="true" customHeight="true" spans="1:2">
      <c r="A231" s="424" t="s">
        <v>307</v>
      </c>
      <c r="B231" s="518"/>
    </row>
    <row r="232" ht="16.5" customHeight="true" spans="1:2">
      <c r="A232" s="424" t="s">
        <v>308</v>
      </c>
      <c r="B232" s="518">
        <v>74.18</v>
      </c>
    </row>
    <row r="233" ht="16.5" hidden="true" customHeight="true" spans="1:2">
      <c r="A233" s="424" t="s">
        <v>309</v>
      </c>
      <c r="B233" s="518"/>
    </row>
    <row r="234" ht="16.5" customHeight="true" spans="1:2">
      <c r="A234" s="424" t="s">
        <v>310</v>
      </c>
      <c r="B234" s="518">
        <f>SUM(B235:B238)</f>
        <v>177.23</v>
      </c>
    </row>
    <row r="235" ht="16.5" hidden="true" customHeight="true" spans="1:2">
      <c r="A235" s="424" t="s">
        <v>311</v>
      </c>
      <c r="B235" s="518"/>
    </row>
    <row r="236" ht="16.5" customHeight="true" spans="1:2">
      <c r="A236" s="424" t="s">
        <v>312</v>
      </c>
      <c r="B236" s="518">
        <v>78.52</v>
      </c>
    </row>
    <row r="237" ht="16.5" customHeight="true" spans="1:2">
      <c r="A237" s="424" t="s">
        <v>313</v>
      </c>
      <c r="B237" s="518">
        <v>45.81</v>
      </c>
    </row>
    <row r="238" ht="16.5" customHeight="true" spans="1:2">
      <c r="A238" s="424" t="s">
        <v>314</v>
      </c>
      <c r="B238" s="518">
        <v>52.9</v>
      </c>
    </row>
    <row r="239" ht="16.5" hidden="true" customHeight="true" spans="1:2">
      <c r="A239" s="424" t="s">
        <v>315</v>
      </c>
      <c r="B239" s="518"/>
    </row>
    <row r="240" ht="16.5" hidden="true" customHeight="true" spans="1:2">
      <c r="A240" s="424" t="s">
        <v>316</v>
      </c>
      <c r="B240" s="518"/>
    </row>
    <row r="241" ht="16.5" hidden="true" customHeight="true" spans="1:2">
      <c r="A241" s="424" t="s">
        <v>317</v>
      </c>
      <c r="B241" s="518"/>
    </row>
    <row r="242" ht="16.5" hidden="true" customHeight="true" spans="1:2">
      <c r="A242" s="424" t="s">
        <v>318</v>
      </c>
      <c r="B242" s="518"/>
    </row>
    <row r="243" ht="16.5" hidden="true" customHeight="true" spans="1:2">
      <c r="A243" s="424" t="s">
        <v>319</v>
      </c>
      <c r="B243" s="518"/>
    </row>
    <row r="244" ht="16.5" hidden="true" customHeight="true" spans="1:2">
      <c r="A244" s="424" t="s">
        <v>320</v>
      </c>
      <c r="B244" s="518"/>
    </row>
    <row r="245" ht="16.5" hidden="true" customHeight="true" spans="1:2">
      <c r="A245" s="424" t="s">
        <v>321</v>
      </c>
      <c r="B245" s="518"/>
    </row>
    <row r="246" ht="16.5" hidden="true" customHeight="true" spans="1:2">
      <c r="A246" s="424" t="s">
        <v>322</v>
      </c>
      <c r="B246" s="518"/>
    </row>
    <row r="247" ht="16.5" customHeight="true" spans="1:2">
      <c r="A247" s="424" t="s">
        <v>323</v>
      </c>
      <c r="B247" s="518">
        <f>SUM(B248:B254)</f>
        <v>174.52</v>
      </c>
    </row>
    <row r="248" ht="16.5" customHeight="true" spans="1:2">
      <c r="A248" s="524" t="s">
        <v>324</v>
      </c>
      <c r="B248" s="518">
        <v>14</v>
      </c>
    </row>
    <row r="249" ht="16.5" customHeight="true" spans="1:2">
      <c r="A249" s="524" t="s">
        <v>325</v>
      </c>
      <c r="B249" s="518">
        <v>11</v>
      </c>
    </row>
    <row r="250" ht="16.5" customHeight="true" spans="1:2">
      <c r="A250" s="524" t="s">
        <v>326</v>
      </c>
      <c r="B250" s="518">
        <v>56.42</v>
      </c>
    </row>
    <row r="251" ht="16.5" customHeight="true" spans="1:2">
      <c r="A251" s="524" t="s">
        <v>327</v>
      </c>
      <c r="B251" s="518">
        <v>1.5</v>
      </c>
    </row>
    <row r="252" ht="16.5" customHeight="true" spans="1:2">
      <c r="A252" s="524" t="s">
        <v>328</v>
      </c>
      <c r="B252" s="518">
        <v>21.6</v>
      </c>
    </row>
    <row r="253" ht="16.5" customHeight="true" spans="1:2">
      <c r="A253" s="524" t="s">
        <v>329</v>
      </c>
      <c r="B253" s="518">
        <v>30</v>
      </c>
    </row>
    <row r="254" ht="16.5" customHeight="true" spans="1:2">
      <c r="A254" s="524" t="s">
        <v>330</v>
      </c>
      <c r="B254" s="518">
        <v>40</v>
      </c>
    </row>
    <row r="255" ht="16.5" hidden="true" customHeight="true" spans="1:2">
      <c r="A255" s="424" t="s">
        <v>331</v>
      </c>
      <c r="B255" s="518"/>
    </row>
    <row r="256" ht="16.5" hidden="true" customHeight="true" spans="1:2">
      <c r="A256" s="424" t="s">
        <v>332</v>
      </c>
      <c r="B256" s="518"/>
    </row>
    <row r="257" ht="16.5" hidden="true" customHeight="true" spans="1:2">
      <c r="A257" s="424" t="s">
        <v>333</v>
      </c>
      <c r="B257" s="518"/>
    </row>
    <row r="258" ht="16.5" hidden="true" customHeight="true" spans="1:2">
      <c r="A258" s="424" t="s">
        <v>334</v>
      </c>
      <c r="B258" s="518"/>
    </row>
    <row r="259" ht="16.5" hidden="true" customHeight="true" spans="1:2">
      <c r="A259" s="424" t="s">
        <v>335</v>
      </c>
      <c r="B259" s="518"/>
    </row>
    <row r="260" ht="16.5" hidden="true" customHeight="true" spans="1:2">
      <c r="A260" s="424" t="s">
        <v>336</v>
      </c>
      <c r="B260" s="518"/>
    </row>
    <row r="261" ht="16.5" hidden="true" customHeight="true" spans="1:2">
      <c r="A261" s="424" t="s">
        <v>337</v>
      </c>
      <c r="B261" s="518"/>
    </row>
    <row r="262" ht="16.5" customHeight="true" spans="1:2">
      <c r="A262" s="424" t="s">
        <v>338</v>
      </c>
      <c r="B262" s="518">
        <v>1.24</v>
      </c>
    </row>
    <row r="263" ht="16.5" hidden="true" customHeight="true" spans="1:2">
      <c r="A263" s="424" t="s">
        <v>339</v>
      </c>
      <c r="B263" s="518"/>
    </row>
    <row r="264" ht="16.5" customHeight="true" spans="1:2">
      <c r="A264" s="424" t="s">
        <v>340</v>
      </c>
      <c r="B264" s="518">
        <v>1.24</v>
      </c>
    </row>
    <row r="265" ht="16.5" hidden="true" customHeight="true" spans="1:2">
      <c r="A265" s="424" t="s">
        <v>341</v>
      </c>
      <c r="B265" s="518"/>
    </row>
    <row r="266" ht="16.5" hidden="true" customHeight="true" spans="1:2">
      <c r="A266" s="424" t="s">
        <v>342</v>
      </c>
      <c r="B266" s="518"/>
    </row>
    <row r="267" ht="16.5" customHeight="true" spans="1:2">
      <c r="A267" s="424" t="s">
        <v>343</v>
      </c>
      <c r="B267" s="518">
        <f>B274+B275</f>
        <v>0.62</v>
      </c>
    </row>
    <row r="268" ht="16.5" hidden="true" customHeight="true" spans="1:2">
      <c r="A268" s="424" t="s">
        <v>151</v>
      </c>
      <c r="B268" s="518"/>
    </row>
    <row r="269" ht="16.5" hidden="true" customHeight="true" spans="1:2">
      <c r="A269" s="424" t="s">
        <v>152</v>
      </c>
      <c r="B269" s="518"/>
    </row>
    <row r="270" ht="16.5" hidden="true" customHeight="true" spans="1:2">
      <c r="A270" s="424" t="s">
        <v>344</v>
      </c>
      <c r="B270" s="518"/>
    </row>
    <row r="271" ht="16.5" hidden="true" customHeight="true" spans="1:2">
      <c r="A271" s="424" t="s">
        <v>345</v>
      </c>
      <c r="B271" s="518"/>
    </row>
    <row r="272" ht="16.5" hidden="true" customHeight="true" spans="1:2">
      <c r="A272" s="424" t="s">
        <v>346</v>
      </c>
      <c r="B272" s="518"/>
    </row>
    <row r="273" ht="16.5" hidden="true" customHeight="true" spans="1:2">
      <c r="A273" s="424" t="s">
        <v>347</v>
      </c>
      <c r="B273" s="518"/>
    </row>
    <row r="274" ht="16.5" hidden="true" customHeight="true" spans="1:2">
      <c r="A274" s="424" t="s">
        <v>348</v>
      </c>
      <c r="B274" s="518">
        <v>0</v>
      </c>
    </row>
    <row r="275" ht="16.5" customHeight="true" spans="1:2">
      <c r="A275" s="424" t="s">
        <v>349</v>
      </c>
      <c r="B275" s="518">
        <v>0.62</v>
      </c>
    </row>
    <row r="276" ht="16.5" hidden="true" customHeight="true" spans="1:2">
      <c r="A276" s="424" t="s">
        <v>350</v>
      </c>
      <c r="B276" s="518"/>
    </row>
    <row r="277" ht="16.5" hidden="true" customHeight="true" spans="1:2">
      <c r="A277" s="424" t="s">
        <v>351</v>
      </c>
      <c r="B277" s="518"/>
    </row>
    <row r="278" ht="16.5" hidden="true" customHeight="true" spans="1:2">
      <c r="A278" s="424" t="s">
        <v>352</v>
      </c>
      <c r="B278" s="518"/>
    </row>
    <row r="279" ht="16.5" customHeight="true" spans="1:2">
      <c r="A279" s="424" t="s">
        <v>353</v>
      </c>
      <c r="B279" s="518">
        <f>B280</f>
        <v>30.1</v>
      </c>
    </row>
    <row r="280" ht="16.5" customHeight="true" spans="1:2">
      <c r="A280" s="424" t="s">
        <v>354</v>
      </c>
      <c r="B280" s="518">
        <v>30.1</v>
      </c>
    </row>
    <row r="281" ht="16.5" hidden="true" customHeight="true" spans="1:2">
      <c r="A281" s="424" t="s">
        <v>355</v>
      </c>
      <c r="B281" s="518"/>
    </row>
    <row r="282" ht="16.5" customHeight="true" spans="1:2">
      <c r="A282" s="525" t="s">
        <v>356</v>
      </c>
      <c r="B282" s="518">
        <f>B283+B284</f>
        <v>210.04</v>
      </c>
    </row>
    <row r="283" ht="16.5" customHeight="true" spans="1:2">
      <c r="A283" s="524" t="s">
        <v>357</v>
      </c>
      <c r="B283" s="518">
        <v>113.91</v>
      </c>
    </row>
    <row r="284" ht="16.5" customHeight="true" spans="1:2">
      <c r="A284" s="524" t="s">
        <v>358</v>
      </c>
      <c r="B284" s="518">
        <v>96.13</v>
      </c>
    </row>
    <row r="285" ht="16.5" customHeight="true" spans="1:2">
      <c r="A285" s="424" t="s">
        <v>359</v>
      </c>
      <c r="B285" s="518">
        <f>B286+B287</f>
        <v>18.22</v>
      </c>
    </row>
    <row r="286" ht="16.5" customHeight="true" spans="1:2">
      <c r="A286" s="526" t="s">
        <v>360</v>
      </c>
      <c r="B286" s="518">
        <v>15.72</v>
      </c>
    </row>
    <row r="287" ht="16.5" customHeight="true" spans="1:2">
      <c r="A287" s="526" t="s">
        <v>361</v>
      </c>
      <c r="B287" s="518">
        <v>2.5</v>
      </c>
    </row>
    <row r="288" ht="16.5" customHeight="true" spans="1:2">
      <c r="A288" s="424" t="s">
        <v>362</v>
      </c>
      <c r="B288" s="518">
        <f>B293+B294</f>
        <v>50.33</v>
      </c>
    </row>
    <row r="289" ht="16.5" hidden="true" customHeight="true" spans="1:2">
      <c r="A289" s="424" t="s">
        <v>151</v>
      </c>
      <c r="B289" s="518"/>
    </row>
    <row r="290" ht="16.5" hidden="true" customHeight="true" spans="1:2">
      <c r="A290" s="424" t="s">
        <v>152</v>
      </c>
      <c r="B290" s="518"/>
    </row>
    <row r="291" ht="16.5" hidden="true" customHeight="true" spans="1:2">
      <c r="A291" s="424" t="s">
        <v>363</v>
      </c>
      <c r="B291" s="518"/>
    </row>
    <row r="292" ht="16.5" hidden="true" customHeight="true" spans="1:2">
      <c r="A292" s="424" t="s">
        <v>364</v>
      </c>
      <c r="B292" s="518"/>
    </row>
    <row r="293" ht="16.5" customHeight="true" spans="1:2">
      <c r="A293" s="424" t="s">
        <v>156</v>
      </c>
      <c r="B293" s="518">
        <v>47.33</v>
      </c>
    </row>
    <row r="294" ht="16.5" customHeight="true" spans="1:2">
      <c r="A294" s="424" t="s">
        <v>365</v>
      </c>
      <c r="B294" s="518">
        <v>3</v>
      </c>
    </row>
    <row r="295" ht="16.5" customHeight="true" spans="1:2">
      <c r="A295" s="424" t="s">
        <v>366</v>
      </c>
      <c r="B295" s="518">
        <f>B296</f>
        <v>7.8</v>
      </c>
    </row>
    <row r="296" ht="16.5" customHeight="true" spans="1:2">
      <c r="A296" s="424" t="s">
        <v>367</v>
      </c>
      <c r="B296" s="518">
        <v>7.8</v>
      </c>
    </row>
    <row r="297" s="513" customFormat="true" ht="16.5" customHeight="true" spans="1:2">
      <c r="A297" s="423" t="s">
        <v>368</v>
      </c>
      <c r="B297" s="519">
        <f>B298+B313+B326+B336+B347</f>
        <v>204.13</v>
      </c>
    </row>
    <row r="298" ht="16.5" customHeight="true" spans="1:2">
      <c r="A298" s="424" t="s">
        <v>369</v>
      </c>
      <c r="B298" s="518">
        <f>B299</f>
        <v>40.81</v>
      </c>
    </row>
    <row r="299" ht="16.5" customHeight="true" spans="1:2">
      <c r="A299" s="424" t="s">
        <v>151</v>
      </c>
      <c r="B299" s="518">
        <v>40.81</v>
      </c>
    </row>
    <row r="300" ht="16.5" hidden="true" customHeight="true" spans="1:2">
      <c r="A300" s="424" t="s">
        <v>152</v>
      </c>
      <c r="B300" s="518"/>
    </row>
    <row r="301" ht="16.5" hidden="true" customHeight="true" spans="1:2">
      <c r="A301" s="424" t="s">
        <v>370</v>
      </c>
      <c r="B301" s="518"/>
    </row>
    <row r="302" ht="16.5" hidden="true" customHeight="true" spans="1:2">
      <c r="A302" s="424" t="s">
        <v>371</v>
      </c>
      <c r="B302" s="518"/>
    </row>
    <row r="303" ht="16.5" hidden="true" customHeight="true" spans="1:2">
      <c r="A303" s="424" t="s">
        <v>372</v>
      </c>
      <c r="B303" s="518"/>
    </row>
    <row r="304" ht="16.5" hidden="true" customHeight="true" spans="1:2">
      <c r="A304" s="424" t="s">
        <v>373</v>
      </c>
      <c r="B304" s="518"/>
    </row>
    <row r="305" ht="16.5" hidden="true" customHeight="true" spans="1:2">
      <c r="A305" s="424" t="s">
        <v>374</v>
      </c>
      <c r="B305" s="518"/>
    </row>
    <row r="306" ht="16.5" hidden="true" customHeight="true" spans="1:2">
      <c r="A306" s="424" t="s">
        <v>375</v>
      </c>
      <c r="B306" s="518"/>
    </row>
    <row r="307" ht="16.5" hidden="true" customHeight="true" spans="1:2">
      <c r="A307" s="424" t="s">
        <v>376</v>
      </c>
      <c r="B307" s="518"/>
    </row>
    <row r="308" ht="16.5" hidden="true" customHeight="true" spans="1:2">
      <c r="A308" s="424" t="s">
        <v>377</v>
      </c>
      <c r="B308" s="518"/>
    </row>
    <row r="309" ht="16.5" hidden="true" customHeight="true" spans="1:2">
      <c r="A309" s="424" t="s">
        <v>378</v>
      </c>
      <c r="B309" s="518"/>
    </row>
    <row r="310" ht="16.5" hidden="true" customHeight="true" spans="1:2">
      <c r="A310" s="424" t="s">
        <v>379</v>
      </c>
      <c r="B310" s="518"/>
    </row>
    <row r="311" ht="16.5" hidden="true" customHeight="true" spans="1:2">
      <c r="A311" s="424" t="s">
        <v>380</v>
      </c>
      <c r="B311" s="518"/>
    </row>
    <row r="312" ht="16.5" hidden="true" customHeight="true" spans="1:2">
      <c r="A312" s="424" t="s">
        <v>381</v>
      </c>
      <c r="B312" s="518"/>
    </row>
    <row r="313" ht="16.5" customHeight="true" spans="1:2">
      <c r="A313" s="424" t="s">
        <v>382</v>
      </c>
      <c r="B313" s="518">
        <f>B319</f>
        <v>10.92</v>
      </c>
    </row>
    <row r="314" ht="16.5" hidden="true" customHeight="true" spans="1:2">
      <c r="A314" s="424" t="s">
        <v>383</v>
      </c>
      <c r="B314" s="518"/>
    </row>
    <row r="315" ht="16.5" hidden="true" customHeight="true" spans="1:2">
      <c r="A315" s="424" t="s">
        <v>384</v>
      </c>
      <c r="B315" s="518"/>
    </row>
    <row r="316" ht="16.5" hidden="true" customHeight="true" spans="1:2">
      <c r="A316" s="424" t="s">
        <v>385</v>
      </c>
      <c r="B316" s="518"/>
    </row>
    <row r="317" ht="16.5" hidden="true" customHeight="true" spans="1:2">
      <c r="A317" s="424" t="s">
        <v>386</v>
      </c>
      <c r="B317" s="518"/>
    </row>
    <row r="318" ht="16.5" hidden="true" customHeight="true" spans="1:2">
      <c r="A318" s="424" t="s">
        <v>387</v>
      </c>
      <c r="B318" s="518"/>
    </row>
    <row r="319" ht="16.5" customHeight="true" spans="1:2">
      <c r="A319" s="424" t="s">
        <v>388</v>
      </c>
      <c r="B319" s="518">
        <v>10.92</v>
      </c>
    </row>
    <row r="320" ht="16.5" hidden="true" customHeight="true" spans="1:2">
      <c r="A320" s="424" t="s">
        <v>389</v>
      </c>
      <c r="B320" s="518"/>
    </row>
    <row r="321" ht="16.5" hidden="true" customHeight="true" spans="1:2">
      <c r="A321" s="424" t="s">
        <v>390</v>
      </c>
      <c r="B321" s="518"/>
    </row>
    <row r="322" ht="16.5" hidden="true" customHeight="true" spans="1:2">
      <c r="A322" s="424" t="s">
        <v>391</v>
      </c>
      <c r="B322" s="518"/>
    </row>
    <row r="323" ht="16.5" hidden="true" customHeight="true" spans="1:2">
      <c r="A323" s="424" t="s">
        <v>392</v>
      </c>
      <c r="B323" s="518"/>
    </row>
    <row r="324" ht="16.5" hidden="true" customHeight="true" spans="1:2">
      <c r="A324" s="424" t="s">
        <v>393</v>
      </c>
      <c r="B324" s="518"/>
    </row>
    <row r="325" ht="16.5" hidden="true" customHeight="true" spans="1:2">
      <c r="A325" s="424" t="s">
        <v>394</v>
      </c>
      <c r="B325" s="518"/>
    </row>
    <row r="326" ht="16.5" customHeight="true" spans="1:2">
      <c r="A326" s="424" t="s">
        <v>395</v>
      </c>
      <c r="B326" s="518">
        <f>SUM(B327:B330)</f>
        <v>81.9</v>
      </c>
    </row>
    <row r="327" ht="16.5" customHeight="true" spans="1:2">
      <c r="A327" s="424" t="s">
        <v>396</v>
      </c>
      <c r="B327" s="518">
        <v>24.08</v>
      </c>
    </row>
    <row r="328" ht="16.5" customHeight="true" spans="1:2">
      <c r="A328" s="424" t="s">
        <v>397</v>
      </c>
      <c r="B328" s="518">
        <v>24.59</v>
      </c>
    </row>
    <row r="329" ht="16.5" customHeight="true" spans="1:2">
      <c r="A329" s="424" t="s">
        <v>398</v>
      </c>
      <c r="B329" s="518">
        <v>22.92</v>
      </c>
    </row>
    <row r="330" ht="16.5" customHeight="true" spans="1:2">
      <c r="A330" s="424" t="s">
        <v>399</v>
      </c>
      <c r="B330" s="518">
        <v>10.31</v>
      </c>
    </row>
    <row r="331" ht="16.5" hidden="true" customHeight="true" spans="1:2">
      <c r="A331" s="424" t="s">
        <v>400</v>
      </c>
      <c r="B331" s="518"/>
    </row>
    <row r="332" ht="16.5" hidden="true" customHeight="true" spans="1:2">
      <c r="A332" s="424" t="s">
        <v>401</v>
      </c>
      <c r="B332" s="518"/>
    </row>
    <row r="333" ht="16.5" hidden="true" customHeight="true" spans="1:2">
      <c r="A333" s="424" t="s">
        <v>402</v>
      </c>
      <c r="B333" s="518"/>
    </row>
    <row r="334" ht="16.5" hidden="true" customHeight="true" spans="1:2">
      <c r="A334" s="424" t="s">
        <v>403</v>
      </c>
      <c r="B334" s="518"/>
    </row>
    <row r="335" ht="16.5" hidden="true" customHeight="true" spans="1:2">
      <c r="A335" s="424" t="s">
        <v>404</v>
      </c>
      <c r="B335" s="518"/>
    </row>
    <row r="336" ht="16.5" customHeight="true" spans="1:2">
      <c r="A336" s="424" t="s">
        <v>405</v>
      </c>
      <c r="B336" s="518">
        <f>B337</f>
        <v>15.1</v>
      </c>
    </row>
    <row r="337" ht="16.5" customHeight="true" spans="1:2">
      <c r="A337" s="424" t="s">
        <v>406</v>
      </c>
      <c r="B337" s="518">
        <v>15.1</v>
      </c>
    </row>
    <row r="338" ht="16.5" hidden="true" customHeight="true" spans="1:2">
      <c r="A338" s="424" t="s">
        <v>407</v>
      </c>
      <c r="B338" s="518"/>
    </row>
    <row r="339" ht="16.5" hidden="true" customHeight="true" spans="1:2">
      <c r="A339" s="424" t="s">
        <v>408</v>
      </c>
      <c r="B339" s="518"/>
    </row>
    <row r="340" ht="16.5" hidden="true" customHeight="true" spans="1:2">
      <c r="A340" s="424" t="s">
        <v>151</v>
      </c>
      <c r="B340" s="518"/>
    </row>
    <row r="341" ht="16.5" hidden="true" customHeight="true" spans="1:2">
      <c r="A341" s="424" t="s">
        <v>152</v>
      </c>
      <c r="B341" s="518"/>
    </row>
    <row r="342" ht="16.5" hidden="true" customHeight="true" spans="1:2">
      <c r="A342" s="424" t="s">
        <v>409</v>
      </c>
      <c r="B342" s="518"/>
    </row>
    <row r="343" ht="16.5" hidden="true" customHeight="true" spans="1:2">
      <c r="A343" s="424" t="s">
        <v>156</v>
      </c>
      <c r="B343" s="518"/>
    </row>
    <row r="344" ht="16.5" hidden="true" customHeight="true" spans="1:2">
      <c r="A344" s="424" t="s">
        <v>410</v>
      </c>
      <c r="B344" s="518"/>
    </row>
    <row r="345" ht="16.5" hidden="true" customHeight="true" spans="1:2">
      <c r="A345" s="424" t="s">
        <v>411</v>
      </c>
      <c r="B345" s="518"/>
    </row>
    <row r="346" ht="16.5" hidden="true" customHeight="true" spans="1:2">
      <c r="A346" s="424" t="s">
        <v>412</v>
      </c>
      <c r="B346" s="518"/>
    </row>
    <row r="347" ht="16.5" customHeight="true" spans="1:2">
      <c r="A347" s="424" t="s">
        <v>411</v>
      </c>
      <c r="B347" s="518">
        <f>B348</f>
        <v>55.4</v>
      </c>
    </row>
    <row r="348" ht="16.5" customHeight="true" spans="1:2">
      <c r="A348" s="424" t="s">
        <v>413</v>
      </c>
      <c r="B348" s="518">
        <v>55.4</v>
      </c>
    </row>
    <row r="349" s="513" customFormat="true" ht="16.5" customHeight="true" spans="1:2">
      <c r="A349" s="423" t="s">
        <v>414</v>
      </c>
      <c r="B349" s="519">
        <f>B357+B376</f>
        <v>25.33</v>
      </c>
    </row>
    <row r="350" ht="16.5" hidden="true" customHeight="true" spans="1:2">
      <c r="A350" s="424" t="s">
        <v>415</v>
      </c>
      <c r="B350" s="518"/>
    </row>
    <row r="351" ht="16.5" hidden="true" customHeight="true" spans="1:2">
      <c r="A351" s="424" t="s">
        <v>151</v>
      </c>
      <c r="B351" s="518"/>
    </row>
    <row r="352" ht="16.5" hidden="true" customHeight="true" spans="1:2">
      <c r="A352" s="424" t="s">
        <v>152</v>
      </c>
      <c r="B352" s="518"/>
    </row>
    <row r="353" ht="16.5" hidden="true" customHeight="true" spans="1:2">
      <c r="A353" s="424" t="s">
        <v>416</v>
      </c>
      <c r="B353" s="518"/>
    </row>
    <row r="354" ht="16.5" hidden="true" customHeight="true" spans="1:2">
      <c r="A354" s="424" t="s">
        <v>417</v>
      </c>
      <c r="B354" s="518"/>
    </row>
    <row r="355" ht="16.5" hidden="true" customHeight="true" spans="1:2">
      <c r="A355" s="424" t="s">
        <v>418</v>
      </c>
      <c r="B355" s="518"/>
    </row>
    <row r="356" ht="16.5" hidden="true" customHeight="true" spans="1:2">
      <c r="A356" s="424" t="s">
        <v>419</v>
      </c>
      <c r="B356" s="518"/>
    </row>
    <row r="357" ht="16.5" customHeight="true" spans="1:2">
      <c r="A357" s="424" t="s">
        <v>420</v>
      </c>
      <c r="B357" s="518">
        <f>B358+B359</f>
        <v>24.87</v>
      </c>
    </row>
    <row r="358" ht="16.5" customHeight="true" spans="1:2">
      <c r="A358" s="424" t="s">
        <v>421</v>
      </c>
      <c r="B358" s="518">
        <v>24.5</v>
      </c>
    </row>
    <row r="359" ht="16.5" customHeight="true" spans="1:2">
      <c r="A359" s="424" t="s">
        <v>422</v>
      </c>
      <c r="B359" s="518">
        <v>0.37</v>
      </c>
    </row>
    <row r="360" ht="16.5" hidden="true" customHeight="true" spans="1:2">
      <c r="A360" s="424" t="s">
        <v>423</v>
      </c>
      <c r="B360" s="518">
        <v>0</v>
      </c>
    </row>
    <row r="361" ht="16.5" hidden="true" customHeight="true" spans="1:2">
      <c r="A361" s="424" t="s">
        <v>424</v>
      </c>
      <c r="B361" s="518"/>
    </row>
    <row r="362" ht="16.5" hidden="true" customHeight="true" spans="1:2">
      <c r="A362" s="424" t="s">
        <v>425</v>
      </c>
      <c r="B362" s="518"/>
    </row>
    <row r="363" ht="16.5" hidden="true" customHeight="true" spans="1:2">
      <c r="A363" s="424" t="s">
        <v>426</v>
      </c>
      <c r="B363" s="518"/>
    </row>
    <row r="364" ht="16.5" hidden="true" customHeight="true" spans="1:2">
      <c r="A364" s="424" t="s">
        <v>427</v>
      </c>
      <c r="B364" s="518"/>
    </row>
    <row r="365" ht="16.5" hidden="true" customHeight="true" spans="1:2">
      <c r="A365" s="424" t="s">
        <v>428</v>
      </c>
      <c r="B365" s="518"/>
    </row>
    <row r="366" ht="16.5" hidden="true" customHeight="true" spans="1:2">
      <c r="A366" s="424" t="s">
        <v>429</v>
      </c>
      <c r="B366" s="518"/>
    </row>
    <row r="367" ht="16.5" hidden="true" customHeight="true" spans="1:2">
      <c r="A367" s="424" t="s">
        <v>430</v>
      </c>
      <c r="B367" s="518"/>
    </row>
    <row r="368" ht="16.5" hidden="true" customHeight="true" spans="1:2">
      <c r="A368" s="424" t="s">
        <v>431</v>
      </c>
      <c r="B368" s="518"/>
    </row>
    <row r="369" ht="16.5" hidden="true" customHeight="true" spans="1:2">
      <c r="A369" s="424" t="s">
        <v>432</v>
      </c>
      <c r="B369" s="518"/>
    </row>
    <row r="370" ht="16.5" hidden="true" customHeight="true" spans="1:2">
      <c r="A370" s="424" t="s">
        <v>433</v>
      </c>
      <c r="B370" s="518"/>
    </row>
    <row r="371" ht="16.5" hidden="true" customHeight="true" spans="1:2">
      <c r="A371" s="424" t="s">
        <v>434</v>
      </c>
      <c r="B371" s="518"/>
    </row>
    <row r="372" ht="16.5" hidden="true" customHeight="true" spans="1:2">
      <c r="A372" s="424" t="s">
        <v>435</v>
      </c>
      <c r="B372" s="518"/>
    </row>
    <row r="373" ht="16.5" hidden="true" customHeight="true" spans="1:2">
      <c r="A373" s="424" t="s">
        <v>436</v>
      </c>
      <c r="B373" s="518"/>
    </row>
    <row r="374" ht="16.5" hidden="true" customHeight="true" spans="1:2">
      <c r="A374" s="424" t="s">
        <v>437</v>
      </c>
      <c r="B374" s="518"/>
    </row>
    <row r="375" ht="16.5" hidden="true" customHeight="true" spans="1:2">
      <c r="A375" s="424" t="s">
        <v>438</v>
      </c>
      <c r="B375" s="518"/>
    </row>
    <row r="376" ht="16.5" customHeight="true" spans="1:2">
      <c r="A376" s="424" t="s">
        <v>439</v>
      </c>
      <c r="B376" s="518">
        <f>B377</f>
        <v>0.46</v>
      </c>
    </row>
    <row r="377" ht="16.5" customHeight="true" spans="1:2">
      <c r="A377" s="424" t="s">
        <v>440</v>
      </c>
      <c r="B377" s="518">
        <v>0.46</v>
      </c>
    </row>
    <row r="378" s="513" customFormat="true" ht="16.5" customHeight="true" spans="1:2">
      <c r="A378" s="423" t="s">
        <v>441</v>
      </c>
      <c r="B378" s="519">
        <f>B379+B386+B388+B391+B395</f>
        <v>601.79</v>
      </c>
    </row>
    <row r="379" ht="16.5" customHeight="true" spans="1:2">
      <c r="A379" s="424" t="s">
        <v>442</v>
      </c>
      <c r="B379" s="518">
        <f>B380+B382</f>
        <v>108.06</v>
      </c>
    </row>
    <row r="380" ht="16.5" customHeight="true" spans="1:2">
      <c r="A380" s="424" t="s">
        <v>151</v>
      </c>
      <c r="B380" s="518">
        <v>59.66</v>
      </c>
    </row>
    <row r="381" ht="16.5" hidden="true" customHeight="true" spans="1:2">
      <c r="A381" s="424" t="s">
        <v>152</v>
      </c>
      <c r="B381" s="518"/>
    </row>
    <row r="382" ht="16.5" customHeight="true" spans="1:2">
      <c r="A382" s="424" t="s">
        <v>443</v>
      </c>
      <c r="B382" s="518">
        <v>48.4</v>
      </c>
    </row>
    <row r="383" ht="16.5" hidden="true" customHeight="true" spans="1:2">
      <c r="A383" s="424" t="s">
        <v>444</v>
      </c>
      <c r="B383" s="518"/>
    </row>
    <row r="384" ht="16.5" hidden="true" customHeight="true" spans="1:2">
      <c r="A384" s="424" t="s">
        <v>445</v>
      </c>
      <c r="B384" s="518"/>
    </row>
    <row r="385" ht="16.5" hidden="true" customHeight="true" spans="1:2">
      <c r="A385" s="424" t="s">
        <v>446</v>
      </c>
      <c r="B385" s="518"/>
    </row>
    <row r="386" ht="16.5" customHeight="true" spans="1:2">
      <c r="A386" s="424" t="s">
        <v>447</v>
      </c>
      <c r="B386" s="518">
        <f>B387</f>
        <v>36.33</v>
      </c>
    </row>
    <row r="387" ht="16.5" customHeight="true" spans="1:2">
      <c r="A387" s="424" t="s">
        <v>448</v>
      </c>
      <c r="B387" s="518">
        <v>36.33</v>
      </c>
    </row>
    <row r="388" ht="16.5" customHeight="true" spans="1:2">
      <c r="A388" s="424" t="s">
        <v>449</v>
      </c>
      <c r="B388" s="518">
        <f>B389+B390</f>
        <v>406.68</v>
      </c>
    </row>
    <row r="389" ht="16.5" customHeight="true" spans="1:2">
      <c r="A389" s="424" t="s">
        <v>450</v>
      </c>
      <c r="B389" s="518">
        <v>406.68</v>
      </c>
    </row>
    <row r="390" ht="16.5" hidden="true" customHeight="true" spans="1:2">
      <c r="A390" s="424" t="s">
        <v>451</v>
      </c>
      <c r="B390" s="518"/>
    </row>
    <row r="391" ht="16.5" customHeight="true" spans="1:2">
      <c r="A391" s="424" t="s">
        <v>452</v>
      </c>
      <c r="B391" s="518">
        <f>B392</f>
        <v>44.13</v>
      </c>
    </row>
    <row r="392" ht="16.5" customHeight="true" spans="1:2">
      <c r="A392" s="424" t="s">
        <v>453</v>
      </c>
      <c r="B392" s="518">
        <v>44.13</v>
      </c>
    </row>
    <row r="393" ht="16.5" hidden="true" customHeight="true" spans="1:2">
      <c r="A393" s="424" t="s">
        <v>454</v>
      </c>
      <c r="B393" s="518"/>
    </row>
    <row r="394" ht="16.5" hidden="true" customHeight="true" spans="1:2">
      <c r="A394" s="424" t="s">
        <v>455</v>
      </c>
      <c r="B394" s="518"/>
    </row>
    <row r="395" ht="16.5" customHeight="true" spans="1:2">
      <c r="A395" s="424" t="s">
        <v>456</v>
      </c>
      <c r="B395" s="518">
        <f>B396</f>
        <v>6.59</v>
      </c>
    </row>
    <row r="396" ht="16.5" customHeight="true" spans="1:2">
      <c r="A396" s="424" t="s">
        <v>457</v>
      </c>
      <c r="B396" s="518">
        <v>6.59</v>
      </c>
    </row>
    <row r="397" s="513" customFormat="true" ht="16.5" customHeight="true" spans="1:2">
      <c r="A397" s="423" t="s">
        <v>458</v>
      </c>
      <c r="B397" s="519">
        <f>B398+B427+B443+B449+B453+B414</f>
        <v>877.06</v>
      </c>
    </row>
    <row r="398" ht="18" customHeight="true" spans="1:2">
      <c r="A398" s="424" t="s">
        <v>459</v>
      </c>
      <c r="B398" s="518">
        <f>B401+B402+B403+B404+B405+B406+B407+B408+B409+B410+B411+B412+B413</f>
        <v>299.19</v>
      </c>
    </row>
    <row r="399" ht="18" hidden="true" customHeight="true" spans="1:2">
      <c r="A399" s="424" t="s">
        <v>151</v>
      </c>
      <c r="B399" s="518"/>
    </row>
    <row r="400" ht="18" hidden="true" customHeight="true" spans="1:2">
      <c r="A400" s="424" t="s">
        <v>152</v>
      </c>
      <c r="B400" s="518"/>
    </row>
    <row r="401" ht="16.5" customHeight="true" spans="1:2">
      <c r="A401" s="424" t="s">
        <v>156</v>
      </c>
      <c r="B401" s="518">
        <v>271.63</v>
      </c>
    </row>
    <row r="402" ht="16.5" hidden="true" customHeight="true" spans="1:2">
      <c r="A402" s="424" t="s">
        <v>460</v>
      </c>
      <c r="B402" s="518"/>
    </row>
    <row r="403" ht="16.5" customHeight="true" spans="1:2">
      <c r="A403" s="424" t="s">
        <v>461</v>
      </c>
      <c r="B403" s="518">
        <v>0</v>
      </c>
    </row>
    <row r="404" ht="16.5" hidden="true" customHeight="true" spans="1:2">
      <c r="A404" s="424" t="s">
        <v>462</v>
      </c>
      <c r="B404" s="518"/>
    </row>
    <row r="405" ht="16.5" hidden="true" customHeight="true" spans="1:2">
      <c r="A405" s="424" t="s">
        <v>463</v>
      </c>
      <c r="B405" s="518"/>
    </row>
    <row r="406" ht="16.5" customHeight="true" spans="1:2">
      <c r="A406" s="424" t="s">
        <v>464</v>
      </c>
      <c r="B406" s="518">
        <v>0</v>
      </c>
    </row>
    <row r="407" ht="16.5" customHeight="true" spans="1:2">
      <c r="A407" s="424" t="s">
        <v>465</v>
      </c>
      <c r="B407" s="518">
        <v>0</v>
      </c>
    </row>
    <row r="408" ht="16.5" hidden="true" customHeight="true" spans="1:2">
      <c r="A408" s="424" t="s">
        <v>466</v>
      </c>
      <c r="B408" s="518"/>
    </row>
    <row r="409" ht="16.5" hidden="true" customHeight="true" spans="1:2">
      <c r="A409" s="424" t="s">
        <v>467</v>
      </c>
      <c r="B409" s="518"/>
    </row>
    <row r="410" ht="16.5" customHeight="true" spans="1:2">
      <c r="A410" s="424" t="s">
        <v>468</v>
      </c>
      <c r="B410" s="518">
        <v>19.41</v>
      </c>
    </row>
    <row r="411" ht="16.5" hidden="true" customHeight="true" spans="1:2">
      <c r="A411" s="424" t="s">
        <v>469</v>
      </c>
      <c r="B411" s="518"/>
    </row>
    <row r="412" ht="16.5" hidden="true" customHeight="true" spans="1:2">
      <c r="A412" s="424" t="s">
        <v>470</v>
      </c>
      <c r="B412" s="518"/>
    </row>
    <row r="413" ht="16.5" customHeight="true" spans="1:2">
      <c r="A413" s="424" t="s">
        <v>471</v>
      </c>
      <c r="B413" s="518">
        <v>8.15</v>
      </c>
    </row>
    <row r="414" ht="16.5" customHeight="true" spans="1:2">
      <c r="A414" s="424" t="s">
        <v>472</v>
      </c>
      <c r="B414" s="518">
        <f>B425</f>
        <v>2.75</v>
      </c>
    </row>
    <row r="415" ht="16.5" hidden="true" customHeight="true" spans="1:2">
      <c r="A415" s="424" t="s">
        <v>151</v>
      </c>
      <c r="B415" s="518"/>
    </row>
    <row r="416" ht="16.5" hidden="true" customHeight="true" spans="1:2">
      <c r="A416" s="424" t="s">
        <v>152</v>
      </c>
      <c r="B416" s="518"/>
    </row>
    <row r="417" ht="16.5" hidden="true" customHeight="true" spans="1:2">
      <c r="A417" s="424" t="s">
        <v>473</v>
      </c>
      <c r="B417" s="518"/>
    </row>
    <row r="418" ht="16.5" hidden="true" customHeight="true" spans="1:2">
      <c r="A418" s="424" t="s">
        <v>474</v>
      </c>
      <c r="B418" s="518"/>
    </row>
    <row r="419" ht="16.5" hidden="true" customHeight="true" spans="1:2">
      <c r="A419" s="424" t="s">
        <v>475</v>
      </c>
      <c r="B419" s="518"/>
    </row>
    <row r="420" ht="16.5" hidden="true" customHeight="true" spans="1:2">
      <c r="A420" s="424" t="s">
        <v>476</v>
      </c>
      <c r="B420" s="518"/>
    </row>
    <row r="421" ht="16.5" hidden="true" customHeight="true" spans="1:2">
      <c r="A421" s="424" t="s">
        <v>477</v>
      </c>
      <c r="B421" s="518"/>
    </row>
    <row r="422" ht="16.5" hidden="true" customHeight="true" spans="1:2">
      <c r="A422" s="424" t="s">
        <v>478</v>
      </c>
      <c r="B422" s="518"/>
    </row>
    <row r="423" ht="16.5" hidden="true" customHeight="true" spans="1:2">
      <c r="A423" s="424" t="s">
        <v>479</v>
      </c>
      <c r="B423" s="518"/>
    </row>
    <row r="424" ht="16.5" hidden="true" customHeight="true" spans="1:2">
      <c r="A424" s="424" t="s">
        <v>480</v>
      </c>
      <c r="B424" s="518"/>
    </row>
    <row r="425" ht="16.5" customHeight="true" spans="1:2">
      <c r="A425" s="424" t="s">
        <v>481</v>
      </c>
      <c r="B425" s="518">
        <v>2.75</v>
      </c>
    </row>
    <row r="426" ht="16.5" hidden="true" customHeight="true" spans="1:2">
      <c r="A426" s="424" t="s">
        <v>482</v>
      </c>
      <c r="B426" s="518"/>
    </row>
    <row r="427" ht="16.5" customHeight="true" spans="1:2">
      <c r="A427" s="424" t="s">
        <v>483</v>
      </c>
      <c r="B427" s="518">
        <f>B439+B440</f>
        <v>20.57</v>
      </c>
    </row>
    <row r="428" ht="16.5" hidden="true" customHeight="true" spans="1:2">
      <c r="A428" s="424" t="s">
        <v>151</v>
      </c>
      <c r="B428" s="518"/>
    </row>
    <row r="429" ht="16.5" hidden="true" customHeight="true" spans="1:2">
      <c r="A429" s="424" t="s">
        <v>152</v>
      </c>
      <c r="B429" s="518"/>
    </row>
    <row r="430" ht="16.5" hidden="true" customHeight="true" spans="1:2">
      <c r="A430" s="424" t="s">
        <v>484</v>
      </c>
      <c r="B430" s="518"/>
    </row>
    <row r="431" ht="16.5" hidden="true" customHeight="true" spans="1:2">
      <c r="A431" s="424" t="s">
        <v>485</v>
      </c>
      <c r="B431" s="518"/>
    </row>
    <row r="432" ht="16.5" hidden="true" customHeight="true" spans="1:2">
      <c r="A432" s="424" t="s">
        <v>486</v>
      </c>
      <c r="B432" s="518"/>
    </row>
    <row r="433" ht="16.5" hidden="true" customHeight="true" spans="1:2">
      <c r="A433" s="424" t="s">
        <v>487</v>
      </c>
      <c r="B433" s="518"/>
    </row>
    <row r="434" ht="16.5" hidden="true" customHeight="true" spans="1:2">
      <c r="A434" s="424" t="s">
        <v>488</v>
      </c>
      <c r="B434" s="518"/>
    </row>
    <row r="435" ht="16.5" hidden="true" customHeight="true" spans="1:2">
      <c r="A435" s="424" t="s">
        <v>489</v>
      </c>
      <c r="B435" s="518"/>
    </row>
    <row r="436" ht="16.5" hidden="true" customHeight="true" spans="1:2">
      <c r="A436" s="424" t="s">
        <v>490</v>
      </c>
      <c r="B436" s="518"/>
    </row>
    <row r="437" ht="16.5" hidden="true" customHeight="true" spans="1:2">
      <c r="A437" s="424" t="s">
        <v>491</v>
      </c>
      <c r="B437" s="518"/>
    </row>
    <row r="438" ht="16.5" hidden="true" customHeight="true" spans="1:2">
      <c r="A438" s="424" t="s">
        <v>492</v>
      </c>
      <c r="B438" s="518"/>
    </row>
    <row r="439" ht="16.5" customHeight="true" spans="1:2">
      <c r="A439" s="424" t="s">
        <v>493</v>
      </c>
      <c r="B439" s="518">
        <v>10.82</v>
      </c>
    </row>
    <row r="440" ht="16.5" customHeight="true" spans="1:2">
      <c r="A440" s="424" t="s">
        <v>494</v>
      </c>
      <c r="B440" s="518">
        <v>9.75</v>
      </c>
    </row>
    <row r="441" ht="16.5" hidden="true" customHeight="true" spans="1:2">
      <c r="A441" s="424" t="s">
        <v>495</v>
      </c>
      <c r="B441" s="518"/>
    </row>
    <row r="442" ht="16.5" hidden="true" customHeight="true" spans="1:2">
      <c r="A442" s="424" t="s">
        <v>496</v>
      </c>
      <c r="B442" s="518">
        <v>0</v>
      </c>
    </row>
    <row r="443" ht="16.5" customHeight="true" spans="1:2">
      <c r="A443" s="424" t="s">
        <v>497</v>
      </c>
      <c r="B443" s="518">
        <f>B445+B448</f>
        <v>15.41</v>
      </c>
    </row>
    <row r="444" ht="16.5" hidden="true" customHeight="true" spans="1:2">
      <c r="A444" s="424" t="s">
        <v>152</v>
      </c>
      <c r="B444" s="518"/>
    </row>
    <row r="445" ht="16.5" customHeight="true" spans="1:2">
      <c r="A445" s="424" t="s">
        <v>498</v>
      </c>
      <c r="B445" s="518">
        <v>15.41</v>
      </c>
    </row>
    <row r="446" ht="16.5" hidden="true" customHeight="true" spans="1:2">
      <c r="A446" s="424" t="s">
        <v>499</v>
      </c>
      <c r="B446" s="518"/>
    </row>
    <row r="447" ht="16.5" hidden="true" customHeight="true" spans="1:2">
      <c r="A447" s="424" t="s">
        <v>500</v>
      </c>
      <c r="B447" s="518"/>
    </row>
    <row r="448" ht="16.5" hidden="true" customHeight="true" spans="1:2">
      <c r="A448" s="424" t="s">
        <v>501</v>
      </c>
      <c r="B448" s="518">
        <v>0</v>
      </c>
    </row>
    <row r="449" ht="16.5" customHeight="true" spans="1:2">
      <c r="A449" s="424" t="s">
        <v>502</v>
      </c>
      <c r="B449" s="518">
        <f>B450+B451+B452</f>
        <v>537.72</v>
      </c>
    </row>
    <row r="450" ht="16.5" customHeight="true" spans="1:2">
      <c r="A450" s="424" t="s">
        <v>503</v>
      </c>
      <c r="B450" s="518">
        <v>256.15</v>
      </c>
    </row>
    <row r="451" ht="16.5" customHeight="true" spans="1:2">
      <c r="A451" s="524" t="s">
        <v>504</v>
      </c>
      <c r="B451" s="518">
        <v>266.57</v>
      </c>
    </row>
    <row r="452" ht="16.5" customHeight="true" spans="1:2">
      <c r="A452" s="527" t="s">
        <v>505</v>
      </c>
      <c r="B452" s="518">
        <v>15</v>
      </c>
    </row>
    <row r="453" ht="16.5" customHeight="true" spans="1:2">
      <c r="A453" s="424" t="s">
        <v>506</v>
      </c>
      <c r="B453" s="518">
        <f>B456</f>
        <v>1.42</v>
      </c>
    </row>
    <row r="454" ht="16.5" hidden="true" customHeight="true" spans="1:2">
      <c r="A454" s="424" t="s">
        <v>507</v>
      </c>
      <c r="B454" s="518"/>
    </row>
    <row r="455" ht="16.5" hidden="true" customHeight="true" spans="1:2">
      <c r="A455" s="424" t="s">
        <v>508</v>
      </c>
      <c r="B455" s="518"/>
    </row>
    <row r="456" ht="16.5" customHeight="true" spans="1:2">
      <c r="A456" s="424" t="s">
        <v>509</v>
      </c>
      <c r="B456" s="518">
        <v>1.42</v>
      </c>
    </row>
    <row r="457" ht="16.5" hidden="true" customHeight="true" spans="1:2">
      <c r="A457" s="424" t="s">
        <v>510</v>
      </c>
      <c r="B457" s="518"/>
    </row>
    <row r="458" ht="16.5" hidden="true" customHeight="true" spans="1:2">
      <c r="A458" s="424" t="s">
        <v>511</v>
      </c>
      <c r="B458" s="518"/>
    </row>
    <row r="459" ht="16.5" hidden="true" customHeight="true" spans="1:2">
      <c r="A459" s="424" t="s">
        <v>512</v>
      </c>
      <c r="B459" s="518"/>
    </row>
    <row r="460" s="513" customFormat="true" ht="16.5" customHeight="true" spans="1:2">
      <c r="A460" s="423" t="s">
        <v>513</v>
      </c>
      <c r="B460" s="519">
        <f>B461+B476</f>
        <v>344.04</v>
      </c>
    </row>
    <row r="461" ht="16.5" customHeight="true" spans="1:2">
      <c r="A461" s="424" t="s">
        <v>514</v>
      </c>
      <c r="B461" s="518">
        <f>B464+B465+B467</f>
        <v>40.17</v>
      </c>
    </row>
    <row r="462" ht="16.5" hidden="true" customHeight="true" spans="1:2">
      <c r="A462" s="424" t="s">
        <v>151</v>
      </c>
      <c r="B462" s="518"/>
    </row>
    <row r="463" ht="16.5" hidden="true" customHeight="true" spans="1:2">
      <c r="A463" s="424" t="s">
        <v>152</v>
      </c>
      <c r="B463" s="518"/>
    </row>
    <row r="464" ht="16.5" customHeight="true" spans="1:2">
      <c r="A464" s="424" t="s">
        <v>515</v>
      </c>
      <c r="B464" s="518">
        <v>12.83</v>
      </c>
    </row>
    <row r="465" ht="16.5" customHeight="true" spans="1:2">
      <c r="A465" s="424" t="s">
        <v>516</v>
      </c>
      <c r="B465" s="518">
        <v>25.28</v>
      </c>
    </row>
    <row r="466" ht="16.5" hidden="true" customHeight="true" spans="1:2">
      <c r="A466" s="424" t="s">
        <v>517</v>
      </c>
      <c r="B466" s="518"/>
    </row>
    <row r="467" ht="16.5" customHeight="true" spans="1:2">
      <c r="A467" s="424" t="s">
        <v>518</v>
      </c>
      <c r="B467" s="518">
        <v>2.06</v>
      </c>
    </row>
    <row r="468" ht="16.5" hidden="true" customHeight="true" spans="1:2">
      <c r="A468" s="424" t="s">
        <v>519</v>
      </c>
      <c r="B468" s="518"/>
    </row>
    <row r="469" ht="16.5" hidden="true" customHeight="true" spans="1:2">
      <c r="A469" s="424" t="s">
        <v>520</v>
      </c>
      <c r="B469" s="518"/>
    </row>
    <row r="470" ht="16.5" hidden="true" customHeight="true" spans="1:2">
      <c r="A470" s="424" t="s">
        <v>521</v>
      </c>
      <c r="B470" s="518"/>
    </row>
    <row r="471" ht="16.5" hidden="true" customHeight="true" spans="1:2">
      <c r="A471" s="424" t="s">
        <v>522</v>
      </c>
      <c r="B471" s="518"/>
    </row>
    <row r="472" ht="16.5" hidden="true" customHeight="true" spans="1:2">
      <c r="A472" s="424" t="s">
        <v>523</v>
      </c>
      <c r="B472" s="518"/>
    </row>
    <row r="473" ht="16.5" hidden="true" customHeight="true" spans="1:2">
      <c r="A473" s="424" t="s">
        <v>524</v>
      </c>
      <c r="B473" s="518"/>
    </row>
    <row r="474" ht="16.5" hidden="true" customHeight="true" spans="1:2">
      <c r="A474" s="424" t="s">
        <v>525</v>
      </c>
      <c r="B474" s="518"/>
    </row>
    <row r="475" ht="16.5" hidden="true" customHeight="true" spans="1:2">
      <c r="A475" s="424" t="s">
        <v>526</v>
      </c>
      <c r="B475" s="518"/>
    </row>
    <row r="476" ht="16.5" customHeight="true" spans="1:2">
      <c r="A476" s="424" t="s">
        <v>527</v>
      </c>
      <c r="B476" s="518">
        <f>B477</f>
        <v>303.87</v>
      </c>
    </row>
    <row r="477" ht="16.5" customHeight="true" spans="1:2">
      <c r="A477" s="424" t="s">
        <v>528</v>
      </c>
      <c r="B477" s="518">
        <v>303.87</v>
      </c>
    </row>
    <row r="478" ht="16.5" hidden="true" customHeight="true" spans="1:2">
      <c r="A478" s="424" t="s">
        <v>529</v>
      </c>
      <c r="B478" s="518"/>
    </row>
    <row r="479" ht="16.5" hidden="true" customHeight="true" spans="1:2">
      <c r="A479" s="424" t="s">
        <v>530</v>
      </c>
      <c r="B479" s="518"/>
    </row>
    <row r="480" ht="16.5" hidden="true" customHeight="true" spans="1:2">
      <c r="A480" s="424" t="s">
        <v>531</v>
      </c>
      <c r="B480" s="518"/>
    </row>
    <row r="481" s="513" customFormat="true" ht="16.5" hidden="true" customHeight="true" spans="1:2">
      <c r="A481" s="423" t="s">
        <v>532</v>
      </c>
      <c r="B481" s="519"/>
    </row>
    <row r="482" ht="16.5" hidden="true" customHeight="true" spans="1:2">
      <c r="A482" s="424" t="s">
        <v>533</v>
      </c>
      <c r="B482" s="518"/>
    </row>
    <row r="483" ht="16.5" hidden="true" customHeight="true" spans="1:2">
      <c r="A483" s="424" t="s">
        <v>152</v>
      </c>
      <c r="B483" s="518"/>
    </row>
    <row r="484" ht="16.5" hidden="true" customHeight="true" spans="1:2">
      <c r="A484" s="424" t="s">
        <v>344</v>
      </c>
      <c r="B484" s="518"/>
    </row>
    <row r="485" ht="16.5" hidden="true" customHeight="true" spans="1:2">
      <c r="A485" s="424" t="s">
        <v>534</v>
      </c>
      <c r="B485" s="518"/>
    </row>
    <row r="486" ht="16.5" hidden="true" customHeight="true" spans="1:2">
      <c r="A486" s="424" t="s">
        <v>535</v>
      </c>
      <c r="B486" s="518"/>
    </row>
    <row r="487" ht="16.5" hidden="true" customHeight="true" spans="1:2">
      <c r="A487" s="424" t="s">
        <v>536</v>
      </c>
      <c r="B487" s="518"/>
    </row>
    <row r="488" ht="16.5" hidden="true" customHeight="true" spans="1:2">
      <c r="A488" s="424" t="s">
        <v>537</v>
      </c>
      <c r="B488" s="518"/>
    </row>
    <row r="489" ht="16.5" hidden="true" customHeight="true" spans="1:2">
      <c r="A489" s="424" t="s">
        <v>151</v>
      </c>
      <c r="B489" s="518"/>
    </row>
    <row r="490" ht="16.5" hidden="true" customHeight="true" spans="1:2">
      <c r="A490" s="424" t="s">
        <v>152</v>
      </c>
      <c r="B490" s="518"/>
    </row>
    <row r="491" ht="16.5" hidden="true" customHeight="true" spans="1:2">
      <c r="A491" s="424" t="s">
        <v>538</v>
      </c>
      <c r="B491" s="518"/>
    </row>
    <row r="492" ht="16.5" hidden="true" customHeight="true" spans="1:2">
      <c r="A492" s="424" t="s">
        <v>539</v>
      </c>
      <c r="B492" s="518"/>
    </row>
    <row r="493" ht="16.5" hidden="true" customHeight="true" spans="1:2">
      <c r="A493" s="424" t="s">
        <v>540</v>
      </c>
      <c r="B493" s="518"/>
    </row>
    <row r="494" ht="16.5" hidden="true" customHeight="true" spans="1:2">
      <c r="A494" s="424" t="s">
        <v>151</v>
      </c>
      <c r="B494" s="518"/>
    </row>
    <row r="495" ht="16.5" hidden="true" customHeight="true" spans="1:2">
      <c r="A495" s="424" t="s">
        <v>541</v>
      </c>
      <c r="B495" s="518"/>
    </row>
    <row r="496" ht="16.5" hidden="true" customHeight="true" spans="1:2">
      <c r="A496" s="424" t="s">
        <v>542</v>
      </c>
      <c r="B496" s="518"/>
    </row>
    <row r="497" ht="16.5" hidden="true" customHeight="true" spans="1:2">
      <c r="A497" s="424" t="s">
        <v>543</v>
      </c>
      <c r="B497" s="518"/>
    </row>
    <row r="498" ht="16.5" hidden="true" customHeight="true" spans="1:2">
      <c r="A498" s="424" t="s">
        <v>544</v>
      </c>
      <c r="B498" s="518"/>
    </row>
    <row r="499" ht="16.5" hidden="true" customHeight="true" spans="1:2">
      <c r="A499" s="424" t="s">
        <v>545</v>
      </c>
      <c r="B499" s="518"/>
    </row>
    <row r="500" ht="16.5" hidden="true" customHeight="true" spans="1:2">
      <c r="A500" s="424" t="s">
        <v>546</v>
      </c>
      <c r="B500" s="518"/>
    </row>
    <row r="501" s="513" customFormat="true" ht="16.5" hidden="true" customHeight="true" spans="1:2">
      <c r="A501" s="423" t="s">
        <v>547</v>
      </c>
      <c r="B501" s="519"/>
    </row>
    <row r="502" ht="16.5" hidden="true" customHeight="true" spans="1:2">
      <c r="A502" s="424" t="s">
        <v>548</v>
      </c>
      <c r="B502" s="518"/>
    </row>
    <row r="503" ht="16.5" hidden="true" customHeight="true" spans="1:2">
      <c r="A503" s="424" t="s">
        <v>151</v>
      </c>
      <c r="B503" s="518"/>
    </row>
    <row r="504" ht="16.5" hidden="true" customHeight="true" spans="1:2">
      <c r="A504" s="424" t="s">
        <v>152</v>
      </c>
      <c r="B504" s="518"/>
    </row>
    <row r="505" ht="16.5" hidden="true" customHeight="true" spans="1:2">
      <c r="A505" s="424" t="s">
        <v>549</v>
      </c>
      <c r="B505" s="518"/>
    </row>
    <row r="506" ht="16.5" hidden="true" customHeight="true" spans="1:2">
      <c r="A506" s="424" t="s">
        <v>550</v>
      </c>
      <c r="B506" s="518"/>
    </row>
    <row r="507" ht="16.5" hidden="true" customHeight="true" spans="1:2">
      <c r="A507" s="424" t="s">
        <v>551</v>
      </c>
      <c r="B507" s="518"/>
    </row>
    <row r="508" ht="16.5" hidden="true" customHeight="true" spans="1:2">
      <c r="A508" s="424" t="s">
        <v>552</v>
      </c>
      <c r="B508" s="518"/>
    </row>
    <row r="509" ht="16.5" hidden="true" customHeight="true" spans="1:2">
      <c r="A509" s="424" t="s">
        <v>553</v>
      </c>
      <c r="B509" s="518"/>
    </row>
    <row r="510" ht="16.5" hidden="true" customHeight="true" spans="1:2">
      <c r="A510" s="424" t="s">
        <v>554</v>
      </c>
      <c r="B510" s="518"/>
    </row>
    <row r="511" ht="16.5" hidden="true" customHeight="true" spans="1:2">
      <c r="A511" s="424" t="s">
        <v>555</v>
      </c>
      <c r="B511" s="518"/>
    </row>
    <row r="512" s="513" customFormat="true" ht="16.5" hidden="true" customHeight="true" spans="1:2">
      <c r="A512" s="423" t="s">
        <v>556</v>
      </c>
      <c r="B512" s="519"/>
    </row>
    <row r="513" ht="16.5" hidden="true" customHeight="true" spans="1:2">
      <c r="A513" s="424" t="s">
        <v>557</v>
      </c>
      <c r="B513" s="518"/>
    </row>
    <row r="514" ht="16.5" hidden="true" customHeight="true" spans="1:2">
      <c r="A514" s="424" t="s">
        <v>152</v>
      </c>
      <c r="B514" s="518"/>
    </row>
    <row r="515" ht="16.5" hidden="true" customHeight="true" spans="1:2">
      <c r="A515" s="424" t="s">
        <v>558</v>
      </c>
      <c r="B515" s="518"/>
    </row>
    <row r="516" ht="16.5" hidden="true" customHeight="true" spans="1:2">
      <c r="A516" s="424" t="s">
        <v>559</v>
      </c>
      <c r="B516" s="518"/>
    </row>
    <row r="517" ht="16.5" hidden="true" customHeight="true" spans="1:2">
      <c r="A517" s="424" t="s">
        <v>560</v>
      </c>
      <c r="B517" s="518"/>
    </row>
    <row r="518" ht="16.5" hidden="true" customHeight="true" spans="1:2">
      <c r="A518" s="424" t="s">
        <v>561</v>
      </c>
      <c r="B518" s="518"/>
    </row>
    <row r="519" s="513" customFormat="true" ht="16.5" hidden="true" customHeight="true" spans="1:2">
      <c r="A519" s="423" t="s">
        <v>562</v>
      </c>
      <c r="B519" s="519"/>
    </row>
    <row r="520" ht="16.5" hidden="true" customHeight="true" spans="1:2">
      <c r="A520" s="424" t="s">
        <v>563</v>
      </c>
      <c r="B520" s="518"/>
    </row>
    <row r="521" ht="16.5" hidden="true" customHeight="true" spans="1:2">
      <c r="A521" s="424" t="s">
        <v>564</v>
      </c>
      <c r="B521" s="518"/>
    </row>
    <row r="522" ht="16.5" hidden="true" customHeight="true" spans="1:2">
      <c r="A522" s="424" t="s">
        <v>565</v>
      </c>
      <c r="B522" s="518"/>
    </row>
    <row r="523" ht="16.5" hidden="true" customHeight="true" spans="1:2">
      <c r="A523" s="424" t="s">
        <v>566</v>
      </c>
      <c r="B523" s="518"/>
    </row>
    <row r="524" ht="16.5" hidden="true" customHeight="true" spans="1:2">
      <c r="A524" s="424" t="s">
        <v>567</v>
      </c>
      <c r="B524" s="518"/>
    </row>
    <row r="525" ht="16.5" hidden="true" customHeight="true" spans="1:2">
      <c r="A525" s="424" t="s">
        <v>568</v>
      </c>
      <c r="B525" s="518"/>
    </row>
    <row r="526" ht="16.5" hidden="true" customHeight="true" spans="1:2">
      <c r="A526" s="424" t="s">
        <v>569</v>
      </c>
      <c r="B526" s="518"/>
    </row>
    <row r="527" ht="16.5" hidden="true" customHeight="true" spans="1:2">
      <c r="A527" s="424" t="s">
        <v>570</v>
      </c>
      <c r="B527" s="518"/>
    </row>
    <row r="528" s="513" customFormat="true" ht="16.5" customHeight="true" spans="1:2">
      <c r="A528" s="423" t="s">
        <v>571</v>
      </c>
      <c r="B528" s="519">
        <f>B529+B536</f>
        <v>342.43</v>
      </c>
    </row>
    <row r="529" ht="16.5" customHeight="true" spans="1:2">
      <c r="A529" s="424" t="s">
        <v>572</v>
      </c>
      <c r="B529" s="518">
        <f>B532+B535+B534</f>
        <v>229.03</v>
      </c>
    </row>
    <row r="530" ht="16.5" hidden="true" customHeight="true" spans="1:2">
      <c r="A530" s="424" t="s">
        <v>573</v>
      </c>
      <c r="B530" s="518"/>
    </row>
    <row r="531" ht="16.5" hidden="true" customHeight="true" spans="1:2">
      <c r="A531" s="424" t="s">
        <v>574</v>
      </c>
      <c r="B531" s="518"/>
    </row>
    <row r="532" ht="16.5" customHeight="true" spans="1:2">
      <c r="A532" s="424" t="s">
        <v>575</v>
      </c>
      <c r="B532" s="518">
        <v>11.61</v>
      </c>
    </row>
    <row r="533" ht="16.5" hidden="true" customHeight="true" spans="1:2">
      <c r="A533" s="424" t="s">
        <v>576</v>
      </c>
      <c r="B533" s="518"/>
    </row>
    <row r="534" ht="16.5" customHeight="true" spans="1:2">
      <c r="A534" s="424" t="s">
        <v>577</v>
      </c>
      <c r="B534" s="518">
        <v>72.18</v>
      </c>
    </row>
    <row r="535" ht="16.5" customHeight="true" spans="1:2">
      <c r="A535" s="424" t="s">
        <v>578</v>
      </c>
      <c r="B535" s="518">
        <v>145.24</v>
      </c>
    </row>
    <row r="536" s="513" customFormat="true" ht="16.5" customHeight="true" spans="1:2">
      <c r="A536" s="424" t="s">
        <v>579</v>
      </c>
      <c r="B536" s="518">
        <f>B537</f>
        <v>113.4</v>
      </c>
    </row>
    <row r="537" ht="16.5" customHeight="true" spans="1:2">
      <c r="A537" s="424" t="s">
        <v>580</v>
      </c>
      <c r="B537" s="518">
        <v>113.4</v>
      </c>
    </row>
    <row r="538" ht="16.5" hidden="true" customHeight="true" spans="1:2">
      <c r="A538" s="424" t="s">
        <v>581</v>
      </c>
      <c r="B538" s="518"/>
    </row>
    <row r="539" ht="16.5" hidden="true" customHeight="true" spans="1:2">
      <c r="A539" s="424" t="s">
        <v>582</v>
      </c>
      <c r="B539" s="518"/>
    </row>
    <row r="540" s="513" customFormat="true" ht="16.5" hidden="true" customHeight="true" spans="1:2">
      <c r="A540" s="423" t="s">
        <v>583</v>
      </c>
      <c r="B540" s="519"/>
    </row>
    <row r="541" ht="16.5" hidden="true" customHeight="true" spans="1:2">
      <c r="A541" s="424" t="s">
        <v>584</v>
      </c>
      <c r="B541" s="518"/>
    </row>
    <row r="542" ht="16.5" hidden="true" customHeight="true" spans="1:2">
      <c r="A542" s="424" t="s">
        <v>585</v>
      </c>
      <c r="B542" s="518"/>
    </row>
    <row r="543" ht="16.5" hidden="true" customHeight="true" spans="1:2">
      <c r="A543" s="424" t="s">
        <v>586</v>
      </c>
      <c r="B543" s="518"/>
    </row>
    <row r="544" ht="16.5" hidden="true" customHeight="true" spans="1:2">
      <c r="A544" s="424" t="s">
        <v>587</v>
      </c>
      <c r="B544" s="518"/>
    </row>
    <row r="545" ht="16.5" hidden="true" customHeight="true" spans="1:2">
      <c r="A545" s="424" t="s">
        <v>588</v>
      </c>
      <c r="B545" s="518"/>
    </row>
    <row r="546" ht="16.5" hidden="true" customHeight="true" spans="1:2">
      <c r="A546" s="424" t="s">
        <v>589</v>
      </c>
      <c r="B546" s="518"/>
    </row>
    <row r="547" ht="16.5" hidden="true" customHeight="true" spans="1:2">
      <c r="A547" s="424" t="s">
        <v>590</v>
      </c>
      <c r="B547" s="518"/>
    </row>
    <row r="548" ht="16.5" hidden="true" customHeight="true" spans="1:2">
      <c r="A548" s="424" t="s">
        <v>591</v>
      </c>
      <c r="B548" s="518"/>
    </row>
    <row r="549" s="513" customFormat="true" ht="16.5" customHeight="true" spans="1:2">
      <c r="A549" s="423" t="s">
        <v>592</v>
      </c>
      <c r="B549" s="519">
        <f>B550+B566</f>
        <v>49.16</v>
      </c>
    </row>
    <row r="550" ht="16.5" customHeight="true" spans="1:2">
      <c r="A550" s="424" t="s">
        <v>593</v>
      </c>
      <c r="B550" s="518">
        <f>B551+B554</f>
        <v>34.16</v>
      </c>
    </row>
    <row r="551" ht="16.5" customHeight="true" spans="1:2">
      <c r="A551" s="424" t="s">
        <v>151</v>
      </c>
      <c r="B551" s="518">
        <v>30.57</v>
      </c>
    </row>
    <row r="552" ht="32.25" hidden="true" customHeight="true" spans="1:2">
      <c r="A552" s="424" t="s">
        <v>152</v>
      </c>
      <c r="B552" s="518"/>
    </row>
    <row r="553" ht="16.5" hidden="true" customHeight="true" spans="1:2">
      <c r="A553" s="424" t="s">
        <v>594</v>
      </c>
      <c r="B553" s="518"/>
    </row>
    <row r="554" ht="16.5" customHeight="true" spans="1:2">
      <c r="A554" s="424" t="s">
        <v>595</v>
      </c>
      <c r="B554" s="518">
        <v>3.59</v>
      </c>
    </row>
    <row r="555" ht="16.5" hidden="true" customHeight="true" spans="1:2">
      <c r="A555" s="424" t="s">
        <v>596</v>
      </c>
      <c r="B555" s="518"/>
    </row>
    <row r="556" ht="16.5" hidden="true" customHeight="true" spans="1:2">
      <c r="A556" s="424" t="s">
        <v>597</v>
      </c>
      <c r="B556" s="518"/>
    </row>
    <row r="557" ht="16.5" hidden="true" customHeight="true" spans="1:2">
      <c r="A557" s="424" t="s">
        <v>598</v>
      </c>
      <c r="B557" s="518"/>
    </row>
    <row r="558" ht="16.5" hidden="true" customHeight="true" spans="1:2">
      <c r="A558" s="424" t="s">
        <v>599</v>
      </c>
      <c r="B558" s="518"/>
    </row>
    <row r="559" ht="16.5" hidden="true" customHeight="true" spans="1:2">
      <c r="A559" s="424" t="s">
        <v>600</v>
      </c>
      <c r="B559" s="518"/>
    </row>
    <row r="560" ht="16.5" hidden="true" customHeight="true" spans="1:2">
      <c r="A560" s="424" t="s">
        <v>601</v>
      </c>
      <c r="B560" s="518"/>
    </row>
    <row r="561" ht="16.5" hidden="true" customHeight="true" spans="1:2">
      <c r="A561" s="424" t="s">
        <v>151</v>
      </c>
      <c r="B561" s="518"/>
    </row>
    <row r="562" ht="16.5" hidden="true" customHeight="true" spans="1:2">
      <c r="A562" s="424" t="s">
        <v>152</v>
      </c>
      <c r="B562" s="518"/>
    </row>
    <row r="563" ht="16.5" hidden="true" customHeight="true" spans="1:2">
      <c r="A563" s="424" t="s">
        <v>156</v>
      </c>
      <c r="B563" s="518"/>
    </row>
    <row r="564" ht="16.5" hidden="true" customHeight="true" spans="1:2">
      <c r="A564" s="424" t="s">
        <v>602</v>
      </c>
      <c r="B564" s="518">
        <f>B565</f>
        <v>0</v>
      </c>
    </row>
    <row r="565" ht="16.5" hidden="true" customHeight="true" spans="1:2">
      <c r="A565" s="424" t="s">
        <v>603</v>
      </c>
      <c r="B565" s="518">
        <v>0</v>
      </c>
    </row>
    <row r="566" ht="16.5" customHeight="true" spans="1:2">
      <c r="A566" s="424" t="s">
        <v>604</v>
      </c>
      <c r="B566" s="518">
        <f>B568</f>
        <v>15</v>
      </c>
    </row>
    <row r="567" ht="16.5" hidden="true" customHeight="true" spans="1:2">
      <c r="A567" s="424" t="s">
        <v>605</v>
      </c>
      <c r="B567" s="518">
        <v>0</v>
      </c>
    </row>
    <row r="568" ht="16.5" customHeight="true" spans="1:2">
      <c r="A568" s="424" t="s">
        <v>606</v>
      </c>
      <c r="B568" s="518">
        <v>15</v>
      </c>
    </row>
    <row r="569" ht="16.5" hidden="true" customHeight="true" spans="1:2">
      <c r="A569" s="424" t="s">
        <v>607</v>
      </c>
      <c r="B569" s="518"/>
    </row>
    <row r="570" ht="16.5" hidden="true" customHeight="true" spans="1:2">
      <c r="A570" s="424" t="s">
        <v>608</v>
      </c>
      <c r="B570" s="518"/>
    </row>
    <row r="571" ht="16.5" hidden="true" customHeight="true" spans="1:2">
      <c r="A571" s="424" t="s">
        <v>609</v>
      </c>
      <c r="B571" s="518"/>
    </row>
    <row r="572" s="513" customFormat="true" ht="16.5" hidden="true" customHeight="true" spans="1:2">
      <c r="A572" s="423" t="s">
        <v>610</v>
      </c>
      <c r="B572" s="519"/>
    </row>
    <row r="573" ht="16.5" hidden="true" customHeight="true" spans="1:2">
      <c r="A573" s="424" t="s">
        <v>611</v>
      </c>
      <c r="B573" s="518"/>
    </row>
    <row r="574" ht="16.5" hidden="true" customHeight="true" spans="1:2">
      <c r="A574" s="424" t="s">
        <v>612</v>
      </c>
      <c r="B574" s="518"/>
    </row>
    <row r="575" s="513" customFormat="true" ht="16.5" hidden="true" customHeight="true" spans="1:2">
      <c r="A575" s="423" t="s">
        <v>613</v>
      </c>
      <c r="B575" s="519"/>
    </row>
    <row r="576" ht="16.5" hidden="true" customHeight="true" spans="1:2">
      <c r="A576" s="424" t="s">
        <v>614</v>
      </c>
      <c r="B576" s="518"/>
    </row>
    <row r="577" ht="16.5" hidden="true" customHeight="true" spans="1:2">
      <c r="A577" s="424" t="s">
        <v>615</v>
      </c>
      <c r="B577" s="518"/>
    </row>
    <row r="578" ht="16.5" hidden="true" customHeight="true" spans="1:2">
      <c r="A578" s="424" t="s">
        <v>616</v>
      </c>
      <c r="B578" s="518"/>
    </row>
    <row r="579" s="513" customFormat="true" ht="16.5" hidden="true" customHeight="true" spans="1:2">
      <c r="A579" s="423" t="s">
        <v>617</v>
      </c>
      <c r="B579" s="519"/>
    </row>
    <row r="580" ht="16.5" hidden="true" customHeight="true" spans="1:2">
      <c r="A580" s="424" t="s">
        <v>618</v>
      </c>
      <c r="B580" s="518"/>
    </row>
    <row r="581" ht="36.75" customHeight="true" spans="1:2">
      <c r="A581" s="528" t="s">
        <v>619</v>
      </c>
      <c r="B581" s="528"/>
    </row>
  </sheetData>
  <mergeCells count="4">
    <mergeCell ref="A1:B1"/>
    <mergeCell ref="A2:B2"/>
    <mergeCell ref="A3:B3"/>
    <mergeCell ref="A581:B581"/>
  </mergeCells>
  <printOptions horizontalCentered="true"/>
  <pageMargins left="0.236111111111111" right="0.236111111111111" top="0.511805555555556" bottom="0.432638888888889" header="0.314583333333333" footer="0.156944444444444"/>
  <pageSetup paperSize="9" orientation="portrait" blackAndWhite="true" errors="blank"/>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H108"/>
  <sheetViews>
    <sheetView showZeros="0" workbookViewId="0">
      <selection activeCell="B5" sqref="B5"/>
    </sheetView>
  </sheetViews>
  <sheetFormatPr defaultColWidth="9" defaultRowHeight="14.25" outlineLevelCol="7"/>
  <cols>
    <col min="1" max="1" width="41.625" style="226" customWidth="true"/>
    <col min="2" max="2" width="13.125" style="227" customWidth="true"/>
    <col min="3" max="3" width="41" style="228" customWidth="true"/>
    <col min="4" max="4" width="13.25" style="229" customWidth="true"/>
    <col min="5" max="5" width="9" style="228" customWidth="true"/>
    <col min="6" max="6" width="25.25" style="228" customWidth="true"/>
    <col min="7" max="16384" width="9" style="228"/>
  </cols>
  <sheetData>
    <row r="1" ht="20.25" customHeight="true" spans="1:4">
      <c r="A1" s="27" t="s">
        <v>620</v>
      </c>
      <c r="B1" s="179"/>
      <c r="C1" s="27"/>
      <c r="D1" s="179"/>
    </row>
    <row r="2" ht="38.25" customHeight="true" spans="1:4">
      <c r="A2" s="141" t="s">
        <v>621</v>
      </c>
      <c r="B2" s="180"/>
      <c r="C2" s="141"/>
      <c r="D2" s="180"/>
    </row>
    <row r="3" ht="20.25" customHeight="true" spans="1:4">
      <c r="A3" s="499"/>
      <c r="B3" s="500"/>
      <c r="C3" s="233"/>
      <c r="D3" s="234" t="s">
        <v>2</v>
      </c>
    </row>
    <row r="4" ht="24" customHeight="true" spans="1:4">
      <c r="A4" s="235" t="s">
        <v>622</v>
      </c>
      <c r="B4" s="236" t="s">
        <v>4</v>
      </c>
      <c r="C4" s="235" t="s">
        <v>148</v>
      </c>
      <c r="D4" s="236" t="s">
        <v>4</v>
      </c>
    </row>
    <row r="5" ht="19.5" customHeight="true" spans="1:4">
      <c r="A5" s="239" t="s">
        <v>623</v>
      </c>
      <c r="B5" s="501">
        <f>B6+B34</f>
        <v>3670.19</v>
      </c>
      <c r="C5" s="239" t="s">
        <v>624</v>
      </c>
      <c r="D5" s="501"/>
    </row>
    <row r="6" ht="19.5" customHeight="true" spans="1:4">
      <c r="A6" s="210" t="s">
        <v>625</v>
      </c>
      <c r="B6" s="501">
        <f>SUM(B7:B25)</f>
        <v>1998.97</v>
      </c>
      <c r="C6" s="210" t="s">
        <v>626</v>
      </c>
      <c r="D6" s="501"/>
    </row>
    <row r="7" ht="17.25" hidden="true" customHeight="true" spans="1:8">
      <c r="A7" s="210" t="s">
        <v>627</v>
      </c>
      <c r="B7" s="502">
        <v>0</v>
      </c>
      <c r="C7" s="210" t="s">
        <v>628</v>
      </c>
      <c r="D7" s="503"/>
      <c r="H7" s="512"/>
    </row>
    <row r="8" ht="17.25" hidden="true" customHeight="true" spans="1:8">
      <c r="A8" s="210" t="s">
        <v>629</v>
      </c>
      <c r="B8" s="502">
        <v>0</v>
      </c>
      <c r="C8" s="210" t="s">
        <v>630</v>
      </c>
      <c r="D8" s="503"/>
      <c r="H8" s="512"/>
    </row>
    <row r="9" ht="17.25" hidden="true" customHeight="true" spans="1:8">
      <c r="A9" s="210" t="s">
        <v>631</v>
      </c>
      <c r="B9" s="502"/>
      <c r="C9" s="210" t="s">
        <v>632</v>
      </c>
      <c r="D9" s="503"/>
      <c r="H9" s="512"/>
    </row>
    <row r="10" ht="17.25" hidden="true" customHeight="true" spans="1:8">
      <c r="A10" s="210" t="s">
        <v>633</v>
      </c>
      <c r="B10" s="502">
        <v>0</v>
      </c>
      <c r="C10" s="210" t="s">
        <v>634</v>
      </c>
      <c r="D10" s="503"/>
      <c r="H10" s="512"/>
    </row>
    <row r="11" ht="17.25" customHeight="true" spans="1:8">
      <c r="A11" s="210" t="s">
        <v>635</v>
      </c>
      <c r="B11" s="502">
        <v>1437</v>
      </c>
      <c r="C11" s="233"/>
      <c r="D11" s="503"/>
      <c r="H11" s="512"/>
    </row>
    <row r="12" ht="17.25" hidden="true" customHeight="true" spans="1:8">
      <c r="A12" s="504" t="s">
        <v>636</v>
      </c>
      <c r="B12" s="505">
        <v>0</v>
      </c>
      <c r="C12" s="210"/>
      <c r="D12" s="502"/>
      <c r="H12" s="512"/>
    </row>
    <row r="13" ht="17.25" hidden="true" customHeight="true" spans="1:8">
      <c r="A13" s="504" t="s">
        <v>637</v>
      </c>
      <c r="B13" s="505"/>
      <c r="C13" s="210"/>
      <c r="D13" s="502"/>
      <c r="H13" s="512"/>
    </row>
    <row r="14" ht="17.25" hidden="true" customHeight="true" spans="1:8">
      <c r="A14" s="504" t="s">
        <v>638</v>
      </c>
      <c r="B14" s="505"/>
      <c r="C14" s="210"/>
      <c r="D14" s="503"/>
      <c r="H14" s="512"/>
    </row>
    <row r="15" ht="17.25" hidden="true" customHeight="true" spans="1:8">
      <c r="A15" s="504" t="s">
        <v>639</v>
      </c>
      <c r="B15" s="505">
        <v>0</v>
      </c>
      <c r="C15" s="210"/>
      <c r="D15" s="502"/>
      <c r="H15" s="512"/>
    </row>
    <row r="16" ht="17.25" hidden="true" customHeight="true" spans="1:8">
      <c r="A16" s="504" t="s">
        <v>640</v>
      </c>
      <c r="B16" s="505">
        <v>0</v>
      </c>
      <c r="C16" s="210"/>
      <c r="D16" s="502"/>
      <c r="H16" s="512"/>
    </row>
    <row r="17" ht="17.25" customHeight="true" spans="1:8">
      <c r="A17" s="504" t="s">
        <v>641</v>
      </c>
      <c r="B17" s="505">
        <v>31.59</v>
      </c>
      <c r="C17" s="210"/>
      <c r="D17" s="502"/>
      <c r="H17" s="512"/>
    </row>
    <row r="18" ht="17.25" hidden="true" customHeight="true" spans="1:8">
      <c r="A18" s="504" t="s">
        <v>642</v>
      </c>
      <c r="B18" s="505"/>
      <c r="C18" s="504"/>
      <c r="D18" s="241"/>
      <c r="H18" s="512"/>
    </row>
    <row r="19" ht="17.25" hidden="true" customHeight="true" spans="1:8">
      <c r="A19" s="504" t="s">
        <v>643</v>
      </c>
      <c r="B19" s="505"/>
      <c r="C19" s="504"/>
      <c r="D19" s="241"/>
      <c r="H19" s="512"/>
    </row>
    <row r="20" ht="17.25" hidden="true" customHeight="true" spans="1:8">
      <c r="A20" s="504" t="s">
        <v>644</v>
      </c>
      <c r="B20" s="505"/>
      <c r="C20" s="504"/>
      <c r="D20" s="241"/>
      <c r="H20" s="512"/>
    </row>
    <row r="21" ht="17.25" hidden="true" customHeight="true" spans="1:8">
      <c r="A21" s="504" t="s">
        <v>645</v>
      </c>
      <c r="B21" s="505">
        <v>0</v>
      </c>
      <c r="C21" s="504"/>
      <c r="D21" s="241"/>
      <c r="H21" s="512"/>
    </row>
    <row r="22" ht="17.25" hidden="true" customHeight="true" spans="1:8">
      <c r="A22" s="504" t="s">
        <v>646</v>
      </c>
      <c r="B22" s="505">
        <v>0</v>
      </c>
      <c r="C22" s="504"/>
      <c r="D22" s="241"/>
      <c r="H22" s="512"/>
    </row>
    <row r="23" ht="17.25" customHeight="true" spans="1:8">
      <c r="A23" s="504" t="s">
        <v>647</v>
      </c>
      <c r="B23" s="505">
        <v>530.38</v>
      </c>
      <c r="C23" s="210"/>
      <c r="D23" s="241"/>
      <c r="H23" s="512"/>
    </row>
    <row r="24" ht="17.25" customHeight="true" spans="1:8">
      <c r="A24" s="504" t="s">
        <v>648</v>
      </c>
      <c r="B24" s="505">
        <v>0</v>
      </c>
      <c r="C24" s="210"/>
      <c r="D24" s="241"/>
      <c r="H24" s="512"/>
    </row>
    <row r="25" ht="17.25" hidden="true" customHeight="true" spans="1:8">
      <c r="A25" s="504" t="s">
        <v>649</v>
      </c>
      <c r="B25" s="505">
        <v>0</v>
      </c>
      <c r="C25" s="210"/>
      <c r="D25" s="241"/>
      <c r="H25" s="512"/>
    </row>
    <row r="26" ht="17.25" hidden="true" customHeight="true" spans="1:8">
      <c r="A26" s="504" t="s">
        <v>650</v>
      </c>
      <c r="B26" s="505">
        <v>0</v>
      </c>
      <c r="C26" s="506"/>
      <c r="D26" s="241"/>
      <c r="H26" s="512"/>
    </row>
    <row r="27" ht="17.25" hidden="true" customHeight="true" spans="1:8">
      <c r="A27" s="504" t="s">
        <v>651</v>
      </c>
      <c r="B27" s="505">
        <v>0</v>
      </c>
      <c r="C27" s="506"/>
      <c r="D27" s="241"/>
      <c r="H27" s="512"/>
    </row>
    <row r="28" ht="17.25" hidden="true" customHeight="true" spans="1:8">
      <c r="A28" s="504" t="s">
        <v>652</v>
      </c>
      <c r="B28" s="505">
        <v>0</v>
      </c>
      <c r="C28" s="506"/>
      <c r="D28" s="241"/>
      <c r="H28" s="512"/>
    </row>
    <row r="29" ht="17.25" hidden="true" customHeight="true" spans="1:8">
      <c r="A29" s="504" t="s">
        <v>653</v>
      </c>
      <c r="B29" s="505">
        <v>0</v>
      </c>
      <c r="C29" s="506"/>
      <c r="D29" s="241"/>
      <c r="H29" s="512"/>
    </row>
    <row r="30" ht="17.25" hidden="true" customHeight="true" spans="1:8">
      <c r="A30" s="504" t="s">
        <v>654</v>
      </c>
      <c r="B30" s="505">
        <v>0</v>
      </c>
      <c r="C30" s="506"/>
      <c r="D30" s="241"/>
      <c r="H30" s="512"/>
    </row>
    <row r="31" ht="17.25" hidden="true" customHeight="true" spans="1:8">
      <c r="A31" s="210" t="s">
        <v>655</v>
      </c>
      <c r="B31" s="502">
        <v>0</v>
      </c>
      <c r="C31" s="506"/>
      <c r="D31" s="241"/>
      <c r="H31" s="512"/>
    </row>
    <row r="32" ht="17.25" hidden="true" customHeight="true" spans="1:8">
      <c r="A32" s="210" t="s">
        <v>656</v>
      </c>
      <c r="B32" s="502">
        <v>0</v>
      </c>
      <c r="C32" s="506"/>
      <c r="D32" s="241"/>
      <c r="H32" s="512"/>
    </row>
    <row r="33" ht="17.25" hidden="true" customHeight="true" spans="1:8">
      <c r="A33" s="210" t="s">
        <v>657</v>
      </c>
      <c r="B33" s="502">
        <v>0</v>
      </c>
      <c r="C33" s="506"/>
      <c r="D33" s="241"/>
      <c r="H33" s="512"/>
    </row>
    <row r="34" ht="17.25" customHeight="true" spans="1:8">
      <c r="A34" s="210" t="s">
        <v>658</v>
      </c>
      <c r="B34" s="502">
        <f>SUM(B35:B54)</f>
        <v>1671.22</v>
      </c>
      <c r="C34" s="210" t="s">
        <v>659</v>
      </c>
      <c r="D34" s="241">
        <f>SUM(D35:D54)</f>
        <v>0</v>
      </c>
      <c r="H34" s="512"/>
    </row>
    <row r="35" ht="17.25" customHeight="true" spans="1:8">
      <c r="A35" s="210" t="s">
        <v>660</v>
      </c>
      <c r="B35" s="507">
        <v>94</v>
      </c>
      <c r="C35" s="210" t="s">
        <v>660</v>
      </c>
      <c r="D35" s="241"/>
      <c r="H35" s="512"/>
    </row>
    <row r="36" ht="17.25" customHeight="true" spans="1:8">
      <c r="A36" s="210" t="s">
        <v>661</v>
      </c>
      <c r="B36" s="507">
        <v>0</v>
      </c>
      <c r="C36" s="210" t="s">
        <v>661</v>
      </c>
      <c r="D36" s="502"/>
      <c r="H36" s="512"/>
    </row>
    <row r="37" ht="17.25" customHeight="true" spans="1:8">
      <c r="A37" s="210" t="s">
        <v>662</v>
      </c>
      <c r="B37" s="507">
        <v>0</v>
      </c>
      <c r="C37" s="210" t="s">
        <v>662</v>
      </c>
      <c r="D37" s="502"/>
      <c r="H37" s="512"/>
    </row>
    <row r="38" ht="17.25" customHeight="true" spans="1:8">
      <c r="A38" s="210" t="s">
        <v>663</v>
      </c>
      <c r="B38" s="507">
        <v>0</v>
      </c>
      <c r="C38" s="210" t="s">
        <v>663</v>
      </c>
      <c r="D38" s="502"/>
      <c r="H38" s="512"/>
    </row>
    <row r="39" ht="17.25" customHeight="true" spans="1:8">
      <c r="A39" s="210" t="s">
        <v>664</v>
      </c>
      <c r="B39" s="507">
        <v>0</v>
      </c>
      <c r="C39" s="210" t="s">
        <v>664</v>
      </c>
      <c r="D39" s="502"/>
      <c r="H39" s="512"/>
    </row>
    <row r="40" ht="17.25" customHeight="true" spans="1:8">
      <c r="A40" s="210" t="s">
        <v>665</v>
      </c>
      <c r="B40" s="507">
        <v>0</v>
      </c>
      <c r="C40" s="210" t="s">
        <v>665</v>
      </c>
      <c r="D40" s="502"/>
      <c r="H40" s="512"/>
    </row>
    <row r="41" ht="17.25" customHeight="true" spans="1:8">
      <c r="A41" s="210" t="s">
        <v>666</v>
      </c>
      <c r="B41" s="507">
        <v>465</v>
      </c>
      <c r="C41" s="210" t="s">
        <v>666</v>
      </c>
      <c r="D41" s="502"/>
      <c r="H41" s="512"/>
    </row>
    <row r="42" ht="17.25" customHeight="true" spans="1:8">
      <c r="A42" s="210" t="s">
        <v>667</v>
      </c>
      <c r="B42" s="507">
        <v>47</v>
      </c>
      <c r="C42" s="210" t="s">
        <v>667</v>
      </c>
      <c r="D42" s="502"/>
      <c r="H42" s="512"/>
    </row>
    <row r="43" ht="17.25" customHeight="true" spans="1:8">
      <c r="A43" s="210" t="s">
        <v>668</v>
      </c>
      <c r="B43" s="507">
        <v>25</v>
      </c>
      <c r="C43" s="210" t="s">
        <v>668</v>
      </c>
      <c r="D43" s="502"/>
      <c r="H43" s="512"/>
    </row>
    <row r="44" ht="17.25" customHeight="true" spans="1:8">
      <c r="A44" s="210" t="s">
        <v>669</v>
      </c>
      <c r="B44" s="507">
        <v>4</v>
      </c>
      <c r="C44" s="504" t="s">
        <v>669</v>
      </c>
      <c r="D44" s="502"/>
      <c r="H44" s="512"/>
    </row>
    <row r="45" ht="17.25" customHeight="true" spans="1:4">
      <c r="A45" s="210" t="s">
        <v>670</v>
      </c>
      <c r="B45" s="507">
        <v>378</v>
      </c>
      <c r="C45" s="504" t="s">
        <v>670</v>
      </c>
      <c r="D45" s="502"/>
    </row>
    <row r="46" ht="17.25" customHeight="true" spans="1:4">
      <c r="A46" s="210" t="s">
        <v>671</v>
      </c>
      <c r="B46" s="507">
        <v>492.22</v>
      </c>
      <c r="C46" s="504" t="s">
        <v>671</v>
      </c>
      <c r="D46" s="502"/>
    </row>
    <row r="47" ht="17.25" customHeight="true" spans="1:4">
      <c r="A47" s="210" t="s">
        <v>672</v>
      </c>
      <c r="B47" s="507"/>
      <c r="C47" s="504" t="s">
        <v>672</v>
      </c>
      <c r="D47" s="502"/>
    </row>
    <row r="48" ht="17.25" customHeight="true" spans="1:4">
      <c r="A48" s="210" t="s">
        <v>673</v>
      </c>
      <c r="B48" s="507">
        <v>0</v>
      </c>
      <c r="C48" s="504" t="s">
        <v>673</v>
      </c>
      <c r="D48" s="502"/>
    </row>
    <row r="49" ht="17.25" customHeight="true" spans="1:4">
      <c r="A49" s="210" t="s">
        <v>674</v>
      </c>
      <c r="B49" s="507">
        <v>0</v>
      </c>
      <c r="C49" s="210" t="s">
        <v>674</v>
      </c>
      <c r="D49" s="502"/>
    </row>
    <row r="50" ht="17.25" customHeight="true" spans="1:4">
      <c r="A50" s="210" t="s">
        <v>675</v>
      </c>
      <c r="B50" s="507">
        <v>0</v>
      </c>
      <c r="C50" s="210" t="s">
        <v>675</v>
      </c>
      <c r="D50" s="502"/>
    </row>
    <row r="51" ht="17.25" customHeight="true" spans="1:4">
      <c r="A51" s="210" t="s">
        <v>676</v>
      </c>
      <c r="B51" s="507">
        <v>156</v>
      </c>
      <c r="C51" s="504" t="s">
        <v>676</v>
      </c>
      <c r="D51" s="502"/>
    </row>
    <row r="52" ht="17.25" customHeight="true" spans="1:4">
      <c r="A52" s="210" t="s">
        <v>677</v>
      </c>
      <c r="B52" s="507"/>
      <c r="C52" s="504" t="s">
        <v>677</v>
      </c>
      <c r="D52" s="502"/>
    </row>
    <row r="53" ht="17.25" customHeight="true" spans="1:4">
      <c r="A53" s="210" t="s">
        <v>678</v>
      </c>
      <c r="B53" s="507">
        <v>10</v>
      </c>
      <c r="C53" s="210" t="s">
        <v>678</v>
      </c>
      <c r="D53" s="502"/>
    </row>
    <row r="54" ht="17.25" customHeight="true" spans="1:4">
      <c r="A54" s="210" t="s">
        <v>679</v>
      </c>
      <c r="B54" s="507"/>
      <c r="C54" s="504" t="s">
        <v>679</v>
      </c>
      <c r="D54" s="502"/>
    </row>
    <row r="55" ht="17.25" customHeight="true" spans="1:4">
      <c r="A55" s="508" t="s">
        <v>680</v>
      </c>
      <c r="B55" s="509"/>
      <c r="C55" s="508"/>
      <c r="D55" s="509"/>
    </row>
    <row r="56" ht="20.1" customHeight="true" spans="3:4">
      <c r="C56" s="510"/>
      <c r="D56" s="511"/>
    </row>
    <row r="57" ht="20.1" customHeight="true"/>
    <row r="58" ht="20.1" customHeight="true"/>
    <row r="59" ht="20.1" customHeight="true"/>
    <row r="60" ht="20.1" customHeight="true"/>
    <row r="61" ht="20.1" customHeight="true"/>
    <row r="62" ht="20.1" customHeight="true"/>
    <row r="63" ht="20.1" customHeight="true"/>
    <row r="64" ht="20.1" customHeight="true"/>
    <row r="65" ht="20.1" customHeight="true"/>
    <row r="66" ht="20.1" customHeight="true"/>
    <row r="67" ht="20.1" customHeight="true"/>
    <row r="68" ht="20.1" customHeight="true"/>
    <row r="69" ht="20.1" customHeight="true"/>
    <row r="70" ht="20.1" customHeight="true"/>
    <row r="71" ht="20.1" customHeight="true"/>
    <row r="72" ht="20.1" customHeight="true"/>
    <row r="73" ht="20.1" customHeight="true"/>
    <row r="74" ht="20.1" customHeight="true"/>
    <row r="75" ht="20.1" customHeight="true"/>
    <row r="76" ht="20.1" customHeight="true"/>
    <row r="77" ht="20.1" customHeight="true"/>
    <row r="78" ht="20.1" customHeight="true"/>
    <row r="79" ht="20.1" customHeight="true"/>
    <row r="80" ht="20.1" customHeight="true"/>
    <row r="81" ht="20.1" customHeight="true"/>
    <row r="82" ht="20.1" customHeight="true"/>
    <row r="83" ht="20.1" customHeight="true"/>
    <row r="84" ht="20.1" customHeight="true"/>
    <row r="85" ht="20.1" customHeight="true"/>
    <row r="86" ht="20.1" customHeight="true"/>
    <row r="87" ht="20.1" customHeight="true"/>
    <row r="88" ht="20.1" customHeight="true"/>
    <row r="89" ht="20.1" customHeight="true"/>
    <row r="90" ht="20.1" customHeight="true"/>
    <row r="91" ht="20.1" customHeight="true"/>
    <row r="92" ht="20.1" customHeight="true"/>
    <row r="93" ht="20.1" customHeight="true"/>
    <row r="94" ht="20.1" customHeight="true"/>
    <row r="95" ht="20.1" customHeight="true"/>
    <row r="96" ht="20.1" customHeight="true"/>
    <row r="97" ht="20.1" customHeight="true"/>
    <row r="98" ht="20.1" customHeight="true"/>
    <row r="99" ht="20.1" customHeight="true"/>
    <row r="100" ht="20.1" customHeight="true"/>
    <row r="101" ht="20.1" customHeight="true"/>
    <row r="102" ht="20.1" customHeight="true"/>
    <row r="103" ht="20.1" customHeight="true"/>
    <row r="104" ht="20.1" customHeight="true"/>
    <row r="105" ht="20.1" customHeight="true"/>
    <row r="106" ht="20.1" customHeight="true"/>
    <row r="107" ht="20.1" customHeight="true"/>
    <row r="108" ht="20.1" customHeight="true"/>
  </sheetData>
  <mergeCells count="3">
    <mergeCell ref="A1:D1"/>
    <mergeCell ref="A2:D2"/>
    <mergeCell ref="A55:D55"/>
  </mergeCells>
  <printOptions horizontalCentered="true"/>
  <pageMargins left="0.15748031496063" right="0.15748031496063" top="0.511811023622047" bottom="0.551181102362205" header="0.31496062992126" footer="0.31496062992126"/>
  <pageSetup paperSize="9" scale="71" orientation="portrait" blackAndWhite="true" errors="blank"/>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sheetPr>
  <dimension ref="A1:C31"/>
  <sheetViews>
    <sheetView zoomScale="130" zoomScaleNormal="130" workbookViewId="0">
      <selection activeCell="A2" sqref="A2:C2"/>
    </sheetView>
  </sheetViews>
  <sheetFormatPr defaultColWidth="9" defaultRowHeight="13.5" outlineLevelCol="2"/>
  <cols>
    <col min="1" max="1" width="23.5" style="489" customWidth="true"/>
    <col min="2" max="3" width="26.75" style="490" customWidth="true"/>
    <col min="4" max="16384" width="9" style="219"/>
  </cols>
  <sheetData>
    <row r="1" ht="18" spans="1:3">
      <c r="A1" s="27" t="s">
        <v>681</v>
      </c>
      <c r="B1" s="27"/>
      <c r="C1" s="27"/>
    </row>
    <row r="2" ht="25.5" customHeight="true" spans="1:3">
      <c r="A2" s="141" t="s">
        <v>682</v>
      </c>
      <c r="B2" s="141"/>
      <c r="C2" s="141"/>
    </row>
    <row r="3" ht="20.25" customHeight="true" spans="1:3">
      <c r="A3" s="203" t="s">
        <v>683</v>
      </c>
      <c r="B3" s="203"/>
      <c r="C3" s="203"/>
    </row>
    <row r="4" ht="14.25" customHeight="true" spans="1:3">
      <c r="A4" s="203"/>
      <c r="B4" s="419"/>
      <c r="C4" s="478" t="s">
        <v>2</v>
      </c>
    </row>
    <row r="5" ht="32.25" customHeight="true" spans="1:3">
      <c r="A5" s="491" t="s">
        <v>684</v>
      </c>
      <c r="B5" s="492" t="s">
        <v>61</v>
      </c>
      <c r="C5" s="479" t="s">
        <v>4</v>
      </c>
    </row>
    <row r="6" s="218" customFormat="true" ht="14.25" customHeight="true" spans="1:3">
      <c r="A6" s="493" t="s">
        <v>685</v>
      </c>
      <c r="B6" s="494"/>
      <c r="C6" s="494"/>
    </row>
    <row r="7" s="218" customFormat="true" ht="14.25" customHeight="true" spans="1:3">
      <c r="A7" s="495"/>
      <c r="B7" s="496"/>
      <c r="C7" s="497"/>
    </row>
    <row r="8" s="218" customFormat="true" ht="14.25" customHeight="true" spans="1:3">
      <c r="A8" s="495"/>
      <c r="B8" s="496"/>
      <c r="C8" s="497"/>
    </row>
    <row r="9" s="218" customFormat="true" ht="14.25" customHeight="true" spans="1:3">
      <c r="A9" s="495"/>
      <c r="B9" s="496"/>
      <c r="C9" s="497"/>
    </row>
    <row r="10" ht="14.25" customHeight="true" spans="1:3">
      <c r="A10" s="495"/>
      <c r="B10" s="496"/>
      <c r="C10" s="497"/>
    </row>
    <row r="11" s="218" customFormat="true" ht="14.25" customHeight="true" spans="1:3">
      <c r="A11" s="495"/>
      <c r="B11" s="496"/>
      <c r="C11" s="497"/>
    </row>
    <row r="12" ht="14.25" customHeight="true" spans="1:3">
      <c r="A12" s="495"/>
      <c r="B12" s="496"/>
      <c r="C12" s="497"/>
    </row>
    <row r="13" ht="14.25" customHeight="true" spans="1:3">
      <c r="A13" s="495"/>
      <c r="B13" s="496"/>
      <c r="C13" s="497"/>
    </row>
    <row r="14" ht="14.25" customHeight="true" spans="1:3">
      <c r="A14" s="495"/>
      <c r="B14" s="496"/>
      <c r="C14" s="497"/>
    </row>
    <row r="15" ht="14.25" customHeight="true" spans="1:3">
      <c r="A15" s="495"/>
      <c r="B15" s="496"/>
      <c r="C15" s="497"/>
    </row>
    <row r="16" ht="14.25" customHeight="true" spans="1:3">
      <c r="A16" s="495"/>
      <c r="B16" s="496"/>
      <c r="C16" s="497"/>
    </row>
    <row r="17" ht="14.25" customHeight="true" spans="1:3">
      <c r="A17" s="495"/>
      <c r="B17" s="496"/>
      <c r="C17" s="497"/>
    </row>
    <row r="18" ht="14.25" customHeight="true" spans="1:3">
      <c r="A18" s="495"/>
      <c r="B18" s="496"/>
      <c r="C18" s="497"/>
    </row>
    <row r="19" s="218" customFormat="true" ht="14.25" customHeight="true" spans="1:3">
      <c r="A19" s="495"/>
      <c r="B19" s="496"/>
      <c r="C19" s="497"/>
    </row>
    <row r="20" s="218" customFormat="true" ht="14.25" customHeight="true" spans="1:3">
      <c r="A20" s="495"/>
      <c r="B20" s="496"/>
      <c r="C20" s="497"/>
    </row>
    <row r="21" s="218" customFormat="true" ht="14.25" customHeight="true" spans="1:3">
      <c r="A21" s="495"/>
      <c r="B21" s="496"/>
      <c r="C21" s="497"/>
    </row>
    <row r="22" s="218" customFormat="true" ht="14.25" customHeight="true" spans="1:3">
      <c r="A22" s="495"/>
      <c r="B22" s="496"/>
      <c r="C22" s="497"/>
    </row>
    <row r="23" s="218" customFormat="true" ht="14.25" customHeight="true" spans="1:3">
      <c r="A23" s="495"/>
      <c r="B23" s="496"/>
      <c r="C23" s="497"/>
    </row>
    <row r="24" s="218" customFormat="true" ht="14.25" customHeight="true" spans="1:3">
      <c r="A24" s="495"/>
      <c r="B24" s="496"/>
      <c r="C24" s="497"/>
    </row>
    <row r="25" s="218" customFormat="true" ht="14.25" customHeight="true" spans="1:3">
      <c r="A25" s="495"/>
      <c r="B25" s="496"/>
      <c r="C25" s="497"/>
    </row>
    <row r="26" s="218" customFormat="true" ht="14.25" customHeight="true" spans="1:3">
      <c r="A26" s="495"/>
      <c r="B26" s="496"/>
      <c r="C26" s="497"/>
    </row>
    <row r="27" s="218" customFormat="true" ht="14.25" customHeight="true" spans="1:3">
      <c r="A27" s="495"/>
      <c r="B27" s="496"/>
      <c r="C27" s="497"/>
    </row>
    <row r="28" s="218" customFormat="true" ht="14.25" customHeight="true" spans="1:3">
      <c r="A28" s="495"/>
      <c r="B28" s="496"/>
      <c r="C28" s="497"/>
    </row>
    <row r="29" s="218" customFormat="true" ht="14.25" customHeight="true" spans="1:3">
      <c r="A29" s="495"/>
      <c r="B29" s="496"/>
      <c r="C29" s="497"/>
    </row>
    <row r="30" ht="14.25" customHeight="true" spans="1:3">
      <c r="A30" s="498"/>
      <c r="B30" s="496"/>
      <c r="C30" s="497"/>
    </row>
    <row r="31" spans="1:1">
      <c r="A31" s="489" t="s">
        <v>686</v>
      </c>
    </row>
  </sheetData>
  <mergeCells count="3">
    <mergeCell ref="A1:C1"/>
    <mergeCell ref="A2:C2"/>
    <mergeCell ref="A3:C3"/>
  </mergeCells>
  <printOptions horizontalCentered="true"/>
  <pageMargins left="0.708333333333333" right="0.314583333333333" top="0.393055555555556" bottom="0.196527777777778" header="0.314583333333333" footer="0.314583333333333"/>
  <pageSetup paperSize="9" fitToHeight="0" orientation="portrait" blackAndWhite="true" errors="blank"/>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C147"/>
  <sheetViews>
    <sheetView showZeros="0" zoomScale="130" zoomScaleNormal="130" topLeftCell="A49" workbookViewId="0">
      <selection activeCell="A6" sqref="A6"/>
    </sheetView>
  </sheetViews>
  <sheetFormatPr defaultColWidth="10" defaultRowHeight="13.5" outlineLevelCol="2"/>
  <cols>
    <col min="1" max="1" width="56.625" style="475" customWidth="true"/>
    <col min="2" max="3" width="13.375" style="476" customWidth="true"/>
    <col min="4" max="16384" width="10" style="202"/>
  </cols>
  <sheetData>
    <row r="1" ht="18" spans="1:3">
      <c r="A1" s="27" t="s">
        <v>687</v>
      </c>
      <c r="B1" s="27"/>
      <c r="C1" s="27"/>
    </row>
    <row r="2" ht="24" spans="1:3">
      <c r="A2" s="141" t="s">
        <v>682</v>
      </c>
      <c r="B2" s="141"/>
      <c r="C2" s="141"/>
    </row>
    <row r="3" spans="1:3">
      <c r="A3" s="203" t="s">
        <v>688</v>
      </c>
      <c r="B3" s="203"/>
      <c r="C3" s="203"/>
    </row>
    <row r="4" ht="20.25" customHeight="true" spans="1:3">
      <c r="A4" s="477"/>
      <c r="B4" s="478"/>
      <c r="C4" s="478" t="s">
        <v>2</v>
      </c>
    </row>
    <row r="5" ht="24" customHeight="true" spans="1:3">
      <c r="A5" s="206"/>
      <c r="B5" s="479" t="s">
        <v>61</v>
      </c>
      <c r="C5" s="479" t="s">
        <v>4</v>
      </c>
    </row>
    <row r="6" ht="24" customHeight="true" spans="1:3">
      <c r="A6" s="239" t="s">
        <v>685</v>
      </c>
      <c r="B6" s="480"/>
      <c r="C6" s="480"/>
    </row>
    <row r="7" ht="24" customHeight="true" spans="1:3">
      <c r="A7" s="481" t="s">
        <v>689</v>
      </c>
      <c r="B7" s="480"/>
      <c r="C7" s="480"/>
    </row>
    <row r="8" ht="24" customHeight="true" spans="1:3">
      <c r="A8" s="481" t="s">
        <v>690</v>
      </c>
      <c r="B8" s="482"/>
      <c r="C8" s="482"/>
    </row>
    <row r="9" ht="24" customHeight="true" spans="1:3">
      <c r="A9" s="481" t="s">
        <v>691</v>
      </c>
      <c r="B9" s="482"/>
      <c r="C9" s="482"/>
    </row>
    <row r="10" ht="24" customHeight="true" spans="1:3">
      <c r="A10" s="481" t="s">
        <v>692</v>
      </c>
      <c r="B10" s="482"/>
      <c r="C10" s="482"/>
    </row>
    <row r="11" ht="24" customHeight="true" spans="1:3">
      <c r="A11" s="481" t="s">
        <v>693</v>
      </c>
      <c r="B11" s="483"/>
      <c r="C11" s="483"/>
    </row>
    <row r="12" ht="20.1" customHeight="true" spans="1:3">
      <c r="A12" s="484" t="s">
        <v>694</v>
      </c>
      <c r="B12" s="485"/>
      <c r="C12" s="485"/>
    </row>
    <row r="13" ht="20.1" customHeight="true" spans="1:3">
      <c r="A13" s="484" t="s">
        <v>695</v>
      </c>
      <c r="B13" s="485"/>
      <c r="C13" s="485"/>
    </row>
    <row r="14" ht="20.1" customHeight="true" spans="1:3">
      <c r="A14" s="484" t="s">
        <v>696</v>
      </c>
      <c r="B14" s="485"/>
      <c r="C14" s="485"/>
    </row>
    <row r="15" ht="20.1" customHeight="true" spans="1:3">
      <c r="A15" s="484" t="s">
        <v>697</v>
      </c>
      <c r="B15" s="485"/>
      <c r="C15" s="485"/>
    </row>
    <row r="16" ht="20.1" customHeight="true" spans="1:3">
      <c r="A16" s="484" t="s">
        <v>698</v>
      </c>
      <c r="B16" s="485"/>
      <c r="C16" s="485"/>
    </row>
    <row r="17" ht="20.1" customHeight="true" spans="1:3">
      <c r="A17" s="484" t="s">
        <v>699</v>
      </c>
      <c r="B17" s="485"/>
      <c r="C17" s="485"/>
    </row>
    <row r="18" ht="20.1" customHeight="true" spans="1:3">
      <c r="A18" s="484" t="s">
        <v>700</v>
      </c>
      <c r="B18" s="485"/>
      <c r="C18" s="485"/>
    </row>
    <row r="19" ht="20.1" customHeight="true" spans="1:3">
      <c r="A19" s="484" t="s">
        <v>701</v>
      </c>
      <c r="B19" s="485"/>
      <c r="C19" s="485"/>
    </row>
    <row r="20" ht="18.75" customHeight="true" spans="1:3">
      <c r="A20" s="484" t="s">
        <v>702</v>
      </c>
      <c r="B20" s="485"/>
      <c r="C20" s="485"/>
    </row>
    <row r="21" ht="20.1" customHeight="true" spans="1:3">
      <c r="A21" s="484" t="s">
        <v>703</v>
      </c>
      <c r="B21" s="485"/>
      <c r="C21" s="485"/>
    </row>
    <row r="22" ht="20.1" customHeight="true" spans="1:3">
      <c r="A22" s="486" t="s">
        <v>704</v>
      </c>
      <c r="B22" s="485"/>
      <c r="C22" s="485"/>
    </row>
    <row r="23" ht="20.1" customHeight="true" spans="1:3">
      <c r="A23" s="486" t="s">
        <v>705</v>
      </c>
      <c r="B23" s="485"/>
      <c r="C23" s="485"/>
    </row>
    <row r="24" ht="20.1" customHeight="true" spans="1:3">
      <c r="A24" s="486" t="s">
        <v>706</v>
      </c>
      <c r="B24" s="485"/>
      <c r="C24" s="485"/>
    </row>
    <row r="25" ht="20.1" customHeight="true" spans="1:3">
      <c r="A25" s="486" t="s">
        <v>707</v>
      </c>
      <c r="B25" s="485"/>
      <c r="C25" s="485"/>
    </row>
    <row r="26" ht="20.1" customHeight="true" spans="1:3">
      <c r="A26" s="486" t="s">
        <v>708</v>
      </c>
      <c r="B26" s="485"/>
      <c r="C26" s="485"/>
    </row>
    <row r="27" ht="20.1" customHeight="true" spans="1:3">
      <c r="A27" s="486" t="s">
        <v>709</v>
      </c>
      <c r="B27" s="485"/>
      <c r="C27" s="485"/>
    </row>
    <row r="28" ht="20.1" customHeight="true" spans="1:3">
      <c r="A28" s="486" t="s">
        <v>710</v>
      </c>
      <c r="B28" s="485"/>
      <c r="C28" s="485"/>
    </row>
    <row r="29" ht="20.1" customHeight="true" spans="1:3">
      <c r="A29" s="487" t="s">
        <v>711</v>
      </c>
      <c r="B29" s="485"/>
      <c r="C29" s="485"/>
    </row>
    <row r="30" ht="20.1" customHeight="true" spans="1:3">
      <c r="A30" s="487" t="s">
        <v>712</v>
      </c>
      <c r="B30" s="485"/>
      <c r="C30" s="485"/>
    </row>
    <row r="31" ht="20.1" customHeight="true" spans="1:3">
      <c r="A31" s="487" t="s">
        <v>713</v>
      </c>
      <c r="B31" s="485"/>
      <c r="C31" s="485"/>
    </row>
    <row r="32" ht="20.1" customHeight="true" spans="1:3">
      <c r="A32" s="487" t="s">
        <v>714</v>
      </c>
      <c r="B32" s="485"/>
      <c r="C32" s="485"/>
    </row>
    <row r="33" ht="20.1" customHeight="true" spans="1:3">
      <c r="A33" s="487" t="s">
        <v>715</v>
      </c>
      <c r="B33" s="485"/>
      <c r="C33" s="485"/>
    </row>
    <row r="34" ht="20.1" customHeight="true" spans="1:3">
      <c r="A34" s="487" t="s">
        <v>716</v>
      </c>
      <c r="B34" s="485"/>
      <c r="C34" s="485"/>
    </row>
    <row r="35" ht="20.1" customHeight="true" spans="1:3">
      <c r="A35" s="487" t="s">
        <v>717</v>
      </c>
      <c r="B35" s="485"/>
      <c r="C35" s="485"/>
    </row>
    <row r="36" ht="20.1" customHeight="true" spans="1:3">
      <c r="A36" s="487" t="s">
        <v>718</v>
      </c>
      <c r="B36" s="485"/>
      <c r="C36" s="485"/>
    </row>
    <row r="37" ht="20.1" customHeight="true" spans="1:3">
      <c r="A37" s="487" t="s">
        <v>719</v>
      </c>
      <c r="B37" s="485"/>
      <c r="C37" s="485"/>
    </row>
    <row r="38" ht="20.1" customHeight="true" spans="1:3">
      <c r="A38" s="487" t="s">
        <v>720</v>
      </c>
      <c r="B38" s="485"/>
      <c r="C38" s="485"/>
    </row>
    <row r="39" ht="20.1" customHeight="true" spans="1:3">
      <c r="A39" s="487" t="s">
        <v>721</v>
      </c>
      <c r="B39" s="485"/>
      <c r="C39" s="485"/>
    </row>
    <row r="40" ht="20.1" customHeight="true" spans="1:3">
      <c r="A40" s="487" t="s">
        <v>722</v>
      </c>
      <c r="B40" s="485"/>
      <c r="C40" s="485"/>
    </row>
    <row r="41" ht="20.1" customHeight="true" spans="1:3">
      <c r="A41" s="487" t="s">
        <v>723</v>
      </c>
      <c r="B41" s="485"/>
      <c r="C41" s="485"/>
    </row>
    <row r="42" ht="20.1" customHeight="true" spans="1:3">
      <c r="A42" s="487" t="s">
        <v>724</v>
      </c>
      <c r="B42" s="485"/>
      <c r="C42" s="485"/>
    </row>
    <row r="43" ht="20.1" customHeight="true" spans="1:3">
      <c r="A43" s="487" t="s">
        <v>725</v>
      </c>
      <c r="B43" s="485"/>
      <c r="C43" s="485"/>
    </row>
    <row r="44" ht="20.1" customHeight="true" spans="1:3">
      <c r="A44" s="487" t="s">
        <v>726</v>
      </c>
      <c r="B44" s="485"/>
      <c r="C44" s="485"/>
    </row>
    <row r="45" ht="20.1" customHeight="true" spans="1:3">
      <c r="A45" s="487" t="s">
        <v>727</v>
      </c>
      <c r="B45" s="485"/>
      <c r="C45" s="485"/>
    </row>
    <row r="46" ht="20.1" customHeight="true" spans="1:3">
      <c r="A46" s="487" t="s">
        <v>728</v>
      </c>
      <c r="B46" s="485"/>
      <c r="C46" s="485"/>
    </row>
    <row r="47" ht="20.1" customHeight="true" spans="1:3">
      <c r="A47" s="487" t="s">
        <v>729</v>
      </c>
      <c r="B47" s="485"/>
      <c r="C47" s="485"/>
    </row>
    <row r="48" ht="20.1" customHeight="true" spans="1:3">
      <c r="A48" s="487" t="s">
        <v>730</v>
      </c>
      <c r="B48" s="485"/>
      <c r="C48" s="485"/>
    </row>
    <row r="49" ht="20.1" customHeight="true" spans="1:3">
      <c r="A49" s="487" t="s">
        <v>731</v>
      </c>
      <c r="B49" s="485"/>
      <c r="C49" s="485"/>
    </row>
    <row r="50" ht="20.1" customHeight="true" spans="1:3">
      <c r="A50" s="487" t="s">
        <v>732</v>
      </c>
      <c r="B50" s="485"/>
      <c r="C50" s="485"/>
    </row>
    <row r="51" ht="20.1" customHeight="true" spans="1:3">
      <c r="A51" s="487" t="s">
        <v>733</v>
      </c>
      <c r="B51" s="485"/>
      <c r="C51" s="485"/>
    </row>
    <row r="52" ht="20.1" customHeight="true" spans="1:3">
      <c r="A52" s="487" t="s">
        <v>734</v>
      </c>
      <c r="B52" s="485"/>
      <c r="C52" s="485"/>
    </row>
    <row r="53" ht="20.1" customHeight="true" spans="1:3">
      <c r="A53" s="487" t="s">
        <v>735</v>
      </c>
      <c r="B53" s="485"/>
      <c r="C53" s="485"/>
    </row>
    <row r="54" ht="20.1" customHeight="true" spans="1:3">
      <c r="A54" s="487" t="s">
        <v>736</v>
      </c>
      <c r="B54" s="485"/>
      <c r="C54" s="485"/>
    </row>
    <row r="55" ht="20.1" customHeight="true" spans="1:3">
      <c r="A55" s="487" t="s">
        <v>737</v>
      </c>
      <c r="B55" s="485"/>
      <c r="C55" s="485"/>
    </row>
    <row r="56" ht="20.1" customHeight="true" spans="1:3">
      <c r="A56" s="487" t="s">
        <v>738</v>
      </c>
      <c r="B56" s="485"/>
      <c r="C56" s="485"/>
    </row>
    <row r="57" ht="49.5" customHeight="true" spans="1:3">
      <c r="A57" s="488" t="s">
        <v>739</v>
      </c>
      <c r="B57" s="488"/>
      <c r="C57" s="488"/>
    </row>
    <row r="58" ht="20.1" customHeight="true" spans="1:1">
      <c r="A58" s="475" t="s">
        <v>686</v>
      </c>
    </row>
    <row r="59" ht="20.1" customHeight="true" spans="1:1">
      <c r="A59" s="202"/>
    </row>
    <row r="60" ht="20.1" customHeight="true" spans="1:1">
      <c r="A60" s="202"/>
    </row>
    <row r="61" ht="20.1" customHeight="true" spans="1:1">
      <c r="A61" s="202"/>
    </row>
    <row r="62" ht="20.1" customHeight="true" spans="1:1">
      <c r="A62" s="202"/>
    </row>
    <row r="63" ht="20.1" customHeight="true" spans="1:1">
      <c r="A63" s="202"/>
    </row>
    <row r="64" ht="20.1" customHeight="true" spans="1:1">
      <c r="A64" s="202"/>
    </row>
    <row r="65" ht="20.1" customHeight="true" spans="1:1">
      <c r="A65" s="202"/>
    </row>
    <row r="66" ht="20.1" customHeight="true" spans="1:1">
      <c r="A66" s="202"/>
    </row>
    <row r="67" ht="20.1" customHeight="true" spans="1:1">
      <c r="A67" s="202"/>
    </row>
    <row r="68" ht="20.1" customHeight="true" spans="1:1">
      <c r="A68" s="202"/>
    </row>
    <row r="69" ht="20.1" customHeight="true" spans="1:1">
      <c r="A69" s="202"/>
    </row>
    <row r="70" ht="20.1" customHeight="true" spans="1:1">
      <c r="A70" s="202"/>
    </row>
    <row r="71" ht="20.1" customHeight="true" spans="1:1">
      <c r="A71" s="202"/>
    </row>
    <row r="72" ht="20.1" customHeight="true" spans="1:1">
      <c r="A72" s="202"/>
    </row>
    <row r="73" ht="20.1" customHeight="true" spans="1:1">
      <c r="A73" s="202"/>
    </row>
    <row r="74" ht="20.1" customHeight="true" spans="1:1">
      <c r="A74" s="202"/>
    </row>
    <row r="75" ht="20.1" customHeight="true" spans="1:1">
      <c r="A75" s="202"/>
    </row>
    <row r="76" ht="20.1" customHeight="true" spans="1:1">
      <c r="A76" s="202"/>
    </row>
    <row r="77" ht="20.1" customHeight="true" spans="1:1">
      <c r="A77" s="202"/>
    </row>
    <row r="78" ht="20.1" customHeight="true" spans="1:1">
      <c r="A78" s="202"/>
    </row>
    <row r="79" ht="20.1" customHeight="true" spans="1:1">
      <c r="A79" s="202"/>
    </row>
    <row r="80" spans="1:1">
      <c r="A80" s="202"/>
    </row>
    <row r="81" spans="1:1">
      <c r="A81" s="202"/>
    </row>
    <row r="82" spans="1:1">
      <c r="A82" s="202"/>
    </row>
    <row r="83" spans="1:1">
      <c r="A83" s="202"/>
    </row>
    <row r="84" spans="1:1">
      <c r="A84" s="202"/>
    </row>
    <row r="85" spans="1:1">
      <c r="A85" s="202"/>
    </row>
    <row r="86" spans="1:1">
      <c r="A86" s="202"/>
    </row>
    <row r="87" spans="1:1">
      <c r="A87" s="202"/>
    </row>
    <row r="88" spans="1:1">
      <c r="A88" s="202"/>
    </row>
    <row r="89" spans="1:1">
      <c r="A89" s="202"/>
    </row>
    <row r="90" spans="1:1">
      <c r="A90" s="202"/>
    </row>
    <row r="91" spans="1:1">
      <c r="A91" s="202"/>
    </row>
    <row r="92" spans="1:1">
      <c r="A92" s="202"/>
    </row>
    <row r="93" spans="1:1">
      <c r="A93" s="202"/>
    </row>
    <row r="94" spans="1:1">
      <c r="A94" s="202"/>
    </row>
    <row r="95" spans="1:1">
      <c r="A95" s="202"/>
    </row>
    <row r="96" spans="1:1">
      <c r="A96" s="202"/>
    </row>
    <row r="97" spans="1:1">
      <c r="A97" s="202"/>
    </row>
    <row r="98" spans="1:1">
      <c r="A98" s="202"/>
    </row>
    <row r="99" spans="1:1">
      <c r="A99" s="202"/>
    </row>
    <row r="100" spans="1:1">
      <c r="A100" s="202"/>
    </row>
    <row r="101" spans="1:1">
      <c r="A101" s="202"/>
    </row>
    <row r="102" spans="1:1">
      <c r="A102" s="202"/>
    </row>
    <row r="103" spans="1:1">
      <c r="A103" s="202"/>
    </row>
    <row r="104" spans="1:1">
      <c r="A104" s="202"/>
    </row>
    <row r="105" spans="1:1">
      <c r="A105" s="202"/>
    </row>
    <row r="106" spans="1:1">
      <c r="A106" s="202"/>
    </row>
    <row r="107" spans="1:1">
      <c r="A107" s="202"/>
    </row>
    <row r="108" spans="1:1">
      <c r="A108" s="202"/>
    </row>
    <row r="109" spans="1:1">
      <c r="A109" s="202"/>
    </row>
    <row r="110" spans="1:1">
      <c r="A110" s="202"/>
    </row>
    <row r="111" spans="1:1">
      <c r="A111" s="202"/>
    </row>
    <row r="112" spans="1:1">
      <c r="A112" s="202"/>
    </row>
    <row r="113" spans="1:1">
      <c r="A113" s="202"/>
    </row>
    <row r="114" spans="1:1">
      <c r="A114" s="202"/>
    </row>
    <row r="115" spans="1:1">
      <c r="A115" s="202"/>
    </row>
    <row r="116" spans="1:1">
      <c r="A116" s="202"/>
    </row>
    <row r="117" spans="1:1">
      <c r="A117" s="202"/>
    </row>
    <row r="118" spans="1:1">
      <c r="A118" s="202"/>
    </row>
    <row r="119" spans="1:1">
      <c r="A119" s="202"/>
    </row>
    <row r="120" spans="1:1">
      <c r="A120" s="202"/>
    </row>
    <row r="121" spans="1:1">
      <c r="A121" s="202"/>
    </row>
    <row r="122" spans="1:1">
      <c r="A122" s="202"/>
    </row>
    <row r="123" spans="1:1">
      <c r="A123" s="202"/>
    </row>
    <row r="124" spans="1:1">
      <c r="A124" s="202"/>
    </row>
    <row r="125" spans="1:1">
      <c r="A125" s="202"/>
    </row>
    <row r="126" spans="1:1">
      <c r="A126" s="202"/>
    </row>
    <row r="127" spans="1:1">
      <c r="A127" s="202"/>
    </row>
    <row r="128" spans="1:1">
      <c r="A128" s="202"/>
    </row>
    <row r="129" spans="1:1">
      <c r="A129" s="202"/>
    </row>
    <row r="130" spans="1:1">
      <c r="A130" s="202"/>
    </row>
    <row r="131" spans="1:1">
      <c r="A131" s="202"/>
    </row>
    <row r="132" spans="1:1">
      <c r="A132" s="202"/>
    </row>
    <row r="133" spans="1:1">
      <c r="A133" s="202"/>
    </row>
    <row r="134" spans="1:1">
      <c r="A134" s="202"/>
    </row>
    <row r="135" spans="1:1">
      <c r="A135" s="202"/>
    </row>
    <row r="136" spans="1:1">
      <c r="A136" s="202"/>
    </row>
    <row r="137" spans="1:1">
      <c r="A137" s="202"/>
    </row>
    <row r="138" spans="1:1">
      <c r="A138" s="202"/>
    </row>
    <row r="139" spans="1:1">
      <c r="A139" s="202"/>
    </row>
    <row r="140" spans="1:1">
      <c r="A140" s="202"/>
    </row>
    <row r="141" spans="1:1">
      <c r="A141" s="202"/>
    </row>
    <row r="142" spans="1:1">
      <c r="A142" s="202"/>
    </row>
    <row r="143" spans="1:1">
      <c r="A143" s="202"/>
    </row>
    <row r="144" spans="1:1">
      <c r="A144" s="202"/>
    </row>
    <row r="145" spans="1:1">
      <c r="A145" s="202"/>
    </row>
    <row r="146" spans="1:1">
      <c r="A146" s="202"/>
    </row>
    <row r="147" spans="1:1">
      <c r="A147" s="202"/>
    </row>
  </sheetData>
  <mergeCells count="4">
    <mergeCell ref="A1:C1"/>
    <mergeCell ref="A2:C2"/>
    <mergeCell ref="A3:C3"/>
    <mergeCell ref="A57:C57"/>
  </mergeCells>
  <printOptions horizontalCentered="true"/>
  <pageMargins left="0.236220472440945" right="0.236220472440945" top="0.511811023622047" bottom="0.47244094488189" header="0.31496062992126" footer="0.196850393700787"/>
  <pageSetup paperSize="9" fitToHeight="0" orientation="portrait" blackAndWhite="true" errors="blank"/>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FF00"/>
    <pageSetUpPr fitToPage="true"/>
  </sheetPr>
  <dimension ref="A1:P58"/>
  <sheetViews>
    <sheetView showZeros="0" topLeftCell="B1" workbookViewId="0">
      <selection activeCell="R10" sqref="R10"/>
    </sheetView>
  </sheetViews>
  <sheetFormatPr defaultColWidth="9" defaultRowHeight="14.25"/>
  <cols>
    <col min="1" max="1" width="27.75" style="431" customWidth="true"/>
    <col min="2" max="2" width="12.875" style="432" customWidth="true"/>
    <col min="3" max="3" width="11.25" style="432" hidden="true" customWidth="true"/>
    <col min="4" max="4" width="11.875" style="432" customWidth="true"/>
    <col min="5" max="5" width="12.125" style="432" customWidth="true"/>
    <col min="6" max="6" width="10.125" style="432" hidden="true" customWidth="true"/>
    <col min="7" max="8" width="8.625" style="433" customWidth="true"/>
    <col min="9" max="9" width="23.875" style="434" customWidth="true"/>
    <col min="10" max="10" width="10.625" style="432" customWidth="true"/>
    <col min="11" max="11" width="3.125" style="432" hidden="true" customWidth="true"/>
    <col min="12" max="12" width="10.625" style="432" customWidth="true"/>
    <col min="13" max="13" width="10.625" style="432" hidden="true" customWidth="true"/>
    <col min="14" max="14" width="10.625" style="432" customWidth="true"/>
    <col min="15" max="16" width="8.625" style="433" customWidth="true"/>
    <col min="17" max="16384" width="9" style="435"/>
  </cols>
  <sheetData>
    <row r="1" ht="11.25" customHeight="true" spans="1:16">
      <c r="A1" s="73" t="s">
        <v>740</v>
      </c>
      <c r="B1" s="102"/>
      <c r="C1" s="102"/>
      <c r="D1" s="102"/>
      <c r="E1" s="102"/>
      <c r="F1" s="102"/>
      <c r="G1" s="73"/>
      <c r="H1" s="73"/>
      <c r="I1" s="73"/>
      <c r="J1" s="455"/>
      <c r="K1" s="455"/>
      <c r="L1" s="455"/>
      <c r="M1" s="455"/>
      <c r="N1" s="455"/>
      <c r="O1" s="464"/>
      <c r="P1" s="464"/>
    </row>
    <row r="2" ht="21" customHeight="true" spans="1:16">
      <c r="A2" s="105" t="s">
        <v>741</v>
      </c>
      <c r="B2" s="106"/>
      <c r="C2" s="106"/>
      <c r="D2" s="106"/>
      <c r="E2" s="106"/>
      <c r="F2" s="106"/>
      <c r="G2" s="105"/>
      <c r="H2" s="105"/>
      <c r="I2" s="105"/>
      <c r="J2" s="106"/>
      <c r="K2" s="106"/>
      <c r="L2" s="106"/>
      <c r="M2" s="106"/>
      <c r="N2" s="106"/>
      <c r="O2" s="105"/>
      <c r="P2" s="105"/>
    </row>
    <row r="3" ht="9" customHeight="true" spans="1:16">
      <c r="A3" s="436" t="s">
        <v>101</v>
      </c>
      <c r="B3" s="437"/>
      <c r="C3" s="437"/>
      <c r="D3" s="437"/>
      <c r="E3" s="437"/>
      <c r="F3" s="437"/>
      <c r="G3" s="436"/>
      <c r="H3" s="436"/>
      <c r="I3" s="436"/>
      <c r="J3" s="456"/>
      <c r="K3" s="456"/>
      <c r="L3" s="456"/>
      <c r="M3" s="456"/>
      <c r="N3" s="456"/>
      <c r="O3" s="465"/>
      <c r="P3" s="466" t="s">
        <v>2</v>
      </c>
    </row>
    <row r="4" ht="45" customHeight="true" spans="1:16">
      <c r="A4" s="438" t="s">
        <v>622</v>
      </c>
      <c r="B4" s="304" t="s">
        <v>61</v>
      </c>
      <c r="C4" s="304"/>
      <c r="D4" s="304" t="s">
        <v>63</v>
      </c>
      <c r="E4" s="304" t="s">
        <v>4</v>
      </c>
      <c r="F4" s="304" t="s">
        <v>742</v>
      </c>
      <c r="G4" s="451" t="s">
        <v>65</v>
      </c>
      <c r="H4" s="451" t="s">
        <v>66</v>
      </c>
      <c r="I4" s="438" t="s">
        <v>148</v>
      </c>
      <c r="J4" s="304" t="s">
        <v>61</v>
      </c>
      <c r="K4" s="304" t="s">
        <v>62</v>
      </c>
      <c r="L4" s="304" t="s">
        <v>63</v>
      </c>
      <c r="M4" s="304" t="s">
        <v>31</v>
      </c>
      <c r="N4" s="304" t="s">
        <v>4</v>
      </c>
      <c r="O4" s="451" t="s">
        <v>65</v>
      </c>
      <c r="P4" s="451" t="s">
        <v>66</v>
      </c>
    </row>
    <row r="5" ht="20.1" customHeight="true" spans="1:16">
      <c r="A5" s="438" t="s">
        <v>69</v>
      </c>
      <c r="B5" s="439">
        <f>B6+B20</f>
        <v>231.93</v>
      </c>
      <c r="C5" s="439"/>
      <c r="D5" s="439">
        <f>D6+D20</f>
        <v>334.43</v>
      </c>
      <c r="E5" s="439">
        <f>E6+E20</f>
        <v>334.43</v>
      </c>
      <c r="F5" s="439">
        <f>F6+F20</f>
        <v>889.67</v>
      </c>
      <c r="G5" s="452">
        <f>ROUND(E5/D5*100,1)</f>
        <v>100</v>
      </c>
      <c r="H5" s="453">
        <f>(E5-F5)/F5*100</f>
        <v>-62.40965751346</v>
      </c>
      <c r="I5" s="438" t="s">
        <v>69</v>
      </c>
      <c r="J5" s="457">
        <f>J6+J20</f>
        <v>231.93</v>
      </c>
      <c r="K5" s="457">
        <f>K6+K20</f>
        <v>0</v>
      </c>
      <c r="L5" s="457">
        <f>L6+L20</f>
        <v>334.43</v>
      </c>
      <c r="M5" s="467">
        <v>889.67</v>
      </c>
      <c r="N5" s="457">
        <f>N6+N20</f>
        <v>334.43</v>
      </c>
      <c r="O5" s="468">
        <f>ROUND(N5/L5*100,1)</f>
        <v>100</v>
      </c>
      <c r="P5" s="469">
        <f>(N5-M5)*100/M5</f>
        <v>-62.40965751346</v>
      </c>
    </row>
    <row r="6" ht="20.1" customHeight="true" spans="1:16">
      <c r="A6" s="440" t="s">
        <v>70</v>
      </c>
      <c r="B6" s="439">
        <f>SUM(B7:B19)</f>
        <v>0</v>
      </c>
      <c r="C6" s="439"/>
      <c r="D6" s="439">
        <f>SUM(D7:D19)</f>
        <v>0</v>
      </c>
      <c r="E6" s="439">
        <f t="shared" ref="E6" si="0">SUM(E7:E19)</f>
        <v>0</v>
      </c>
      <c r="F6" s="439">
        <f t="shared" ref="F6" si="1">SUM(F7:F19)</f>
        <v>0</v>
      </c>
      <c r="G6" s="452"/>
      <c r="H6" s="453"/>
      <c r="I6" s="440" t="s">
        <v>71</v>
      </c>
      <c r="J6" s="457">
        <f>SUM(J7:J19)</f>
        <v>231.93</v>
      </c>
      <c r="K6" s="457"/>
      <c r="L6" s="457">
        <f>SUM(L7:L19)</f>
        <v>334.43</v>
      </c>
      <c r="M6" s="467">
        <v>657.74</v>
      </c>
      <c r="N6" s="457">
        <f>SUM(N7:N19)</f>
        <v>333.93</v>
      </c>
      <c r="O6" s="468">
        <f>ROUND(N6/L6*100,1)</f>
        <v>99.9</v>
      </c>
      <c r="P6" s="469">
        <f t="shared" ref="P6:P9" si="2">(N6-M6)*100/M6</f>
        <v>-49.230699060419</v>
      </c>
    </row>
    <row r="7" ht="20.1" customHeight="true" spans="1:16">
      <c r="A7" s="441" t="s">
        <v>743</v>
      </c>
      <c r="B7" s="442"/>
      <c r="C7" s="442"/>
      <c r="D7" s="442">
        <f>SUM(B7:C7)</f>
        <v>0</v>
      </c>
      <c r="E7" s="442"/>
      <c r="F7" s="442"/>
      <c r="G7" s="452"/>
      <c r="H7" s="453"/>
      <c r="I7" s="215" t="s">
        <v>744</v>
      </c>
      <c r="J7" s="318"/>
      <c r="K7" s="318"/>
      <c r="L7" s="318"/>
      <c r="M7" s="470"/>
      <c r="N7" s="318"/>
      <c r="O7" s="468"/>
      <c r="P7" s="469"/>
    </row>
    <row r="8" ht="20.1" customHeight="true" spans="1:16">
      <c r="A8" s="215" t="s">
        <v>745</v>
      </c>
      <c r="B8" s="442"/>
      <c r="C8" s="442"/>
      <c r="D8" s="442">
        <f t="shared" ref="D8:D10" si="3">SUM(B8:C8)</f>
        <v>0</v>
      </c>
      <c r="E8" s="442"/>
      <c r="F8" s="442"/>
      <c r="G8" s="452"/>
      <c r="H8" s="453"/>
      <c r="I8" s="215" t="s">
        <v>746</v>
      </c>
      <c r="J8" s="318"/>
      <c r="K8" s="318"/>
      <c r="L8" s="318"/>
      <c r="M8" s="470"/>
      <c r="N8" s="318"/>
      <c r="O8" s="468"/>
      <c r="P8" s="469"/>
    </row>
    <row r="9" ht="20.1" customHeight="true" spans="1:16">
      <c r="A9" s="215" t="s">
        <v>747</v>
      </c>
      <c r="B9" s="442"/>
      <c r="C9" s="442"/>
      <c r="D9" s="442">
        <f t="shared" si="3"/>
        <v>0</v>
      </c>
      <c r="E9" s="442"/>
      <c r="F9" s="442"/>
      <c r="G9" s="452"/>
      <c r="H9" s="453"/>
      <c r="I9" s="215" t="s">
        <v>748</v>
      </c>
      <c r="J9" s="318">
        <v>231.93</v>
      </c>
      <c r="K9" s="318"/>
      <c r="L9" s="318">
        <v>334.43</v>
      </c>
      <c r="M9" s="470">
        <v>619.2</v>
      </c>
      <c r="N9" s="318">
        <v>333.93</v>
      </c>
      <c r="O9" s="468">
        <f>ROUND(N9/L9*100,1)</f>
        <v>99.9</v>
      </c>
      <c r="P9" s="469">
        <f t="shared" si="2"/>
        <v>-46.0707364341085</v>
      </c>
    </row>
    <row r="10" ht="20.1" customHeight="true" spans="1:16">
      <c r="A10" s="215" t="s">
        <v>749</v>
      </c>
      <c r="B10" s="442"/>
      <c r="C10" s="442"/>
      <c r="D10" s="442">
        <f t="shared" si="3"/>
        <v>0</v>
      </c>
      <c r="E10" s="442"/>
      <c r="F10" s="442"/>
      <c r="G10" s="452"/>
      <c r="H10" s="453"/>
      <c r="I10" s="215" t="s">
        <v>750</v>
      </c>
      <c r="J10" s="318"/>
      <c r="K10" s="318"/>
      <c r="L10" s="318"/>
      <c r="M10" s="470"/>
      <c r="N10" s="318"/>
      <c r="O10" s="468"/>
      <c r="P10" s="469"/>
    </row>
    <row r="11" ht="20.1" customHeight="true" spans="1:16">
      <c r="A11" s="215" t="s">
        <v>751</v>
      </c>
      <c r="B11" s="443"/>
      <c r="C11" s="442"/>
      <c r="D11" s="442"/>
      <c r="E11" s="442"/>
      <c r="F11" s="442"/>
      <c r="G11" s="452"/>
      <c r="H11" s="453"/>
      <c r="I11" s="215" t="s">
        <v>752</v>
      </c>
      <c r="J11" s="443"/>
      <c r="K11" s="318"/>
      <c r="L11" s="318"/>
      <c r="M11" s="470"/>
      <c r="N11" s="318"/>
      <c r="O11" s="468"/>
      <c r="P11" s="469"/>
    </row>
    <row r="12" ht="20.1" customHeight="true" spans="1:16">
      <c r="A12" s="215" t="s">
        <v>753</v>
      </c>
      <c r="B12" s="443"/>
      <c r="C12" s="442"/>
      <c r="D12" s="442"/>
      <c r="E12" s="442"/>
      <c r="F12" s="442"/>
      <c r="G12" s="452"/>
      <c r="H12" s="453"/>
      <c r="I12" s="215" t="s">
        <v>754</v>
      </c>
      <c r="J12" s="443">
        <v>0</v>
      </c>
      <c r="K12" s="318"/>
      <c r="L12" s="318">
        <v>0</v>
      </c>
      <c r="M12" s="470"/>
      <c r="N12" s="318"/>
      <c r="O12" s="468"/>
      <c r="P12" s="469"/>
    </row>
    <row r="13" ht="20.1" customHeight="true" spans="1:16">
      <c r="A13" s="215" t="s">
        <v>755</v>
      </c>
      <c r="B13" s="443"/>
      <c r="C13" s="442"/>
      <c r="D13" s="442"/>
      <c r="E13" s="442"/>
      <c r="F13" s="442"/>
      <c r="G13" s="452"/>
      <c r="H13" s="453"/>
      <c r="I13" s="215" t="s">
        <v>756</v>
      </c>
      <c r="J13" s="443"/>
      <c r="K13" s="318"/>
      <c r="L13" s="318"/>
      <c r="M13" s="470"/>
      <c r="N13" s="318"/>
      <c r="O13" s="468"/>
      <c r="P13" s="469"/>
    </row>
    <row r="14" ht="20.1" customHeight="true" spans="1:16">
      <c r="A14" s="215" t="s">
        <v>757</v>
      </c>
      <c r="B14" s="443"/>
      <c r="C14" s="442"/>
      <c r="D14" s="442"/>
      <c r="E14" s="442"/>
      <c r="F14" s="442"/>
      <c r="G14" s="452">
        <v>0</v>
      </c>
      <c r="H14" s="453"/>
      <c r="I14" s="215" t="s">
        <v>758</v>
      </c>
      <c r="J14" s="443"/>
      <c r="K14" s="318"/>
      <c r="L14" s="318"/>
      <c r="M14" s="470"/>
      <c r="N14" s="318"/>
      <c r="O14" s="468">
        <v>0</v>
      </c>
      <c r="P14" s="469"/>
    </row>
    <row r="15" ht="20.1" customHeight="true" spans="1:16">
      <c r="A15" s="215" t="s">
        <v>759</v>
      </c>
      <c r="B15" s="443"/>
      <c r="C15" s="442"/>
      <c r="D15" s="442"/>
      <c r="E15" s="442"/>
      <c r="F15" s="442"/>
      <c r="G15" s="452">
        <v>0</v>
      </c>
      <c r="H15" s="453"/>
      <c r="I15" s="215" t="s">
        <v>760</v>
      </c>
      <c r="J15" s="443"/>
      <c r="K15" s="318"/>
      <c r="L15" s="318">
        <v>0</v>
      </c>
      <c r="M15" s="470">
        <v>38.54</v>
      </c>
      <c r="N15" s="318">
        <v>0</v>
      </c>
      <c r="O15" s="468">
        <v>0</v>
      </c>
      <c r="P15" s="469"/>
    </row>
    <row r="16" ht="20.1" hidden="true" customHeight="true" spans="1:16">
      <c r="A16" s="215" t="s">
        <v>761</v>
      </c>
      <c r="B16" s="443"/>
      <c r="C16" s="442"/>
      <c r="D16" s="442"/>
      <c r="E16" s="442"/>
      <c r="F16" s="442"/>
      <c r="G16" s="452">
        <v>0</v>
      </c>
      <c r="H16" s="453" t="e">
        <f t="shared" ref="H16:H26" si="4">(E16-F16)/F16*100</f>
        <v>#DIV/0!</v>
      </c>
      <c r="I16" s="215"/>
      <c r="J16" s="443"/>
      <c r="K16" s="318"/>
      <c r="L16" s="318">
        <f t="shared" ref="L16:L19" si="5">SUM(J16:K16)</f>
        <v>0</v>
      </c>
      <c r="M16" s="470"/>
      <c r="N16" s="318"/>
      <c r="O16" s="468">
        <v>0</v>
      </c>
      <c r="P16" s="471"/>
    </row>
    <row r="17" ht="20.1" hidden="true" customHeight="true" spans="1:16">
      <c r="A17" s="373" t="s">
        <v>762</v>
      </c>
      <c r="B17" s="443"/>
      <c r="C17" s="442"/>
      <c r="D17" s="442"/>
      <c r="E17" s="442"/>
      <c r="F17" s="442"/>
      <c r="G17" s="452"/>
      <c r="H17" s="453" t="e">
        <f t="shared" si="4"/>
        <v>#DIV/0!</v>
      </c>
      <c r="I17" s="215"/>
      <c r="J17" s="443"/>
      <c r="K17" s="318"/>
      <c r="L17" s="318">
        <f t="shared" si="5"/>
        <v>0</v>
      </c>
      <c r="M17" s="470"/>
      <c r="N17" s="318"/>
      <c r="O17" s="468">
        <v>0</v>
      </c>
      <c r="P17" s="471"/>
    </row>
    <row r="18" ht="20.1" hidden="true" customHeight="true" spans="1:16">
      <c r="A18" s="373" t="s">
        <v>763</v>
      </c>
      <c r="B18" s="443"/>
      <c r="C18" s="442"/>
      <c r="D18" s="442"/>
      <c r="E18" s="442"/>
      <c r="F18" s="442"/>
      <c r="G18" s="452"/>
      <c r="H18" s="453" t="e">
        <f t="shared" si="4"/>
        <v>#DIV/0!</v>
      </c>
      <c r="I18" s="215"/>
      <c r="J18" s="443"/>
      <c r="K18" s="318"/>
      <c r="L18" s="318">
        <f t="shared" si="5"/>
        <v>0</v>
      </c>
      <c r="M18" s="470"/>
      <c r="N18" s="318"/>
      <c r="O18" s="468">
        <v>0</v>
      </c>
      <c r="P18" s="471"/>
    </row>
    <row r="19" ht="20.1" hidden="true" customHeight="true" spans="1:16">
      <c r="A19" s="373" t="s">
        <v>764</v>
      </c>
      <c r="B19" s="444"/>
      <c r="C19" s="444"/>
      <c r="D19" s="442"/>
      <c r="E19" s="444"/>
      <c r="F19" s="444"/>
      <c r="G19" s="452"/>
      <c r="H19" s="453" t="e">
        <f t="shared" si="4"/>
        <v>#DIV/0!</v>
      </c>
      <c r="I19" s="215"/>
      <c r="J19" s="458"/>
      <c r="K19" s="458"/>
      <c r="L19" s="318">
        <f t="shared" si="5"/>
        <v>0</v>
      </c>
      <c r="M19" s="472"/>
      <c r="N19" s="458"/>
      <c r="O19" s="468">
        <v>0</v>
      </c>
      <c r="P19" s="471"/>
    </row>
    <row r="20" ht="20.1" customHeight="true" spans="1:16">
      <c r="A20" s="440" t="s">
        <v>120</v>
      </c>
      <c r="B20" s="439">
        <f>B21+B22+B23+B24+B27</f>
        <v>231.93</v>
      </c>
      <c r="C20" s="439"/>
      <c r="D20" s="439">
        <f t="shared" ref="D20:F20" si="6">D21+D22+D23+D24+D27</f>
        <v>334.43</v>
      </c>
      <c r="E20" s="439">
        <f t="shared" si="6"/>
        <v>334.43</v>
      </c>
      <c r="F20" s="439">
        <f t="shared" si="6"/>
        <v>889.67</v>
      </c>
      <c r="G20" s="452">
        <f>ROUND(E20/D20*100,1)</f>
        <v>100</v>
      </c>
      <c r="H20" s="453">
        <f t="shared" si="4"/>
        <v>-62.40965751346</v>
      </c>
      <c r="I20" s="440" t="s">
        <v>121</v>
      </c>
      <c r="J20" s="457"/>
      <c r="K20" s="457"/>
      <c r="L20" s="457">
        <f>L21+L22+L23+L26+L24+L29</f>
        <v>0</v>
      </c>
      <c r="M20" s="467">
        <v>231.93</v>
      </c>
      <c r="N20" s="457">
        <f>N21+N29</f>
        <v>0.5</v>
      </c>
      <c r="O20" s="468"/>
      <c r="P20" s="471" t="s">
        <v>765</v>
      </c>
    </row>
    <row r="21" ht="20.1" customHeight="true" spans="1:16">
      <c r="A21" s="373" t="s">
        <v>122</v>
      </c>
      <c r="B21" s="260"/>
      <c r="C21" s="445"/>
      <c r="D21" s="442">
        <v>102.5</v>
      </c>
      <c r="E21" s="445">
        <v>102.5</v>
      </c>
      <c r="F21" s="445">
        <v>145.9</v>
      </c>
      <c r="G21" s="452">
        <v>100</v>
      </c>
      <c r="H21" s="453">
        <f t="shared" si="4"/>
        <v>-29.7464016449623</v>
      </c>
      <c r="I21" s="117" t="s">
        <v>766</v>
      </c>
      <c r="J21" s="459"/>
      <c r="K21" s="460"/>
      <c r="L21" s="318"/>
      <c r="M21" s="460"/>
      <c r="N21" s="460"/>
      <c r="O21" s="468"/>
      <c r="P21" s="473"/>
    </row>
    <row r="22" ht="20.1" hidden="true" customHeight="true" spans="1:16">
      <c r="A22" s="373" t="s">
        <v>124</v>
      </c>
      <c r="B22" s="445"/>
      <c r="C22" s="445"/>
      <c r="D22" s="442"/>
      <c r="E22" s="445"/>
      <c r="F22" s="445"/>
      <c r="G22" s="452"/>
      <c r="H22" s="453" t="e">
        <f t="shared" si="4"/>
        <v>#DIV/0!</v>
      </c>
      <c r="I22" s="373" t="s">
        <v>767</v>
      </c>
      <c r="J22" s="460"/>
      <c r="K22" s="460"/>
      <c r="L22" s="318"/>
      <c r="M22" s="460"/>
      <c r="N22" s="460"/>
      <c r="O22" s="468"/>
      <c r="P22" s="473"/>
    </row>
    <row r="23" ht="20.1" hidden="true" customHeight="true" spans="1:16">
      <c r="A23" s="373" t="s">
        <v>768</v>
      </c>
      <c r="B23" s="446"/>
      <c r="C23" s="445"/>
      <c r="D23" s="445"/>
      <c r="E23" s="445"/>
      <c r="F23" s="445"/>
      <c r="G23" s="452"/>
      <c r="H23" s="453" t="e">
        <f t="shared" si="4"/>
        <v>#DIV/0!</v>
      </c>
      <c r="I23" s="373" t="s">
        <v>769</v>
      </c>
      <c r="J23" s="460"/>
      <c r="K23" s="460"/>
      <c r="L23" s="318"/>
      <c r="M23" s="460"/>
      <c r="N23" s="460"/>
      <c r="O23" s="468"/>
      <c r="P23" s="473"/>
    </row>
    <row r="24" ht="20.1" hidden="true" customHeight="true" spans="1:16">
      <c r="A24" s="192" t="s">
        <v>770</v>
      </c>
      <c r="B24" s="445"/>
      <c r="C24" s="445"/>
      <c r="D24" s="442"/>
      <c r="E24" s="445"/>
      <c r="F24" s="445"/>
      <c r="G24" s="452"/>
      <c r="H24" s="453" t="e">
        <f t="shared" si="4"/>
        <v>#DIV/0!</v>
      </c>
      <c r="I24" s="461" t="s">
        <v>771</v>
      </c>
      <c r="J24" s="460"/>
      <c r="K24" s="460"/>
      <c r="L24" s="318"/>
      <c r="M24" s="460"/>
      <c r="N24" s="460"/>
      <c r="O24" s="468"/>
      <c r="P24" s="473"/>
    </row>
    <row r="25" ht="20.1" hidden="true" customHeight="true" spans="1:16">
      <c r="A25" s="192" t="s">
        <v>132</v>
      </c>
      <c r="B25" s="445"/>
      <c r="C25" s="445"/>
      <c r="D25" s="442"/>
      <c r="E25" s="445"/>
      <c r="F25" s="445"/>
      <c r="G25" s="452"/>
      <c r="H25" s="453" t="e">
        <f t="shared" si="4"/>
        <v>#DIV/0!</v>
      </c>
      <c r="I25" s="461" t="s">
        <v>772</v>
      </c>
      <c r="J25" s="460"/>
      <c r="K25" s="460"/>
      <c r="L25" s="318"/>
      <c r="M25" s="460"/>
      <c r="N25" s="460"/>
      <c r="O25" s="468"/>
      <c r="P25" s="474"/>
    </row>
    <row r="26" ht="20.1" hidden="true" customHeight="true" spans="1:16">
      <c r="A26" s="192" t="s">
        <v>134</v>
      </c>
      <c r="B26" s="260"/>
      <c r="C26" s="445"/>
      <c r="D26" s="442"/>
      <c r="E26" s="445"/>
      <c r="F26" s="445"/>
      <c r="G26" s="452"/>
      <c r="H26" s="453" t="e">
        <f t="shared" si="4"/>
        <v>#DIV/0!</v>
      </c>
      <c r="I26" s="461" t="s">
        <v>135</v>
      </c>
      <c r="J26" s="459"/>
      <c r="K26" s="460"/>
      <c r="L26" s="318">
        <f t="shared" ref="L26:L29" si="7">SUM(J26:K26)</f>
        <v>0</v>
      </c>
      <c r="M26" s="460"/>
      <c r="N26" s="460"/>
      <c r="O26" s="468">
        <v>0</v>
      </c>
      <c r="P26" s="474"/>
    </row>
    <row r="27" ht="20.1" customHeight="true" spans="1:16">
      <c r="A27" s="373" t="s">
        <v>773</v>
      </c>
      <c r="B27" s="445">
        <v>231.93</v>
      </c>
      <c r="C27" s="447"/>
      <c r="D27" s="442">
        <v>231.93</v>
      </c>
      <c r="E27" s="447">
        <v>231.93</v>
      </c>
      <c r="F27" s="447">
        <v>743.77</v>
      </c>
      <c r="G27" s="452">
        <f>ROUND(E27/D27*100,1)</f>
        <v>100</v>
      </c>
      <c r="H27" s="453"/>
      <c r="I27" s="462" t="s">
        <v>774</v>
      </c>
      <c r="J27" s="460"/>
      <c r="K27" s="460"/>
      <c r="L27" s="318">
        <f t="shared" si="7"/>
        <v>0</v>
      </c>
      <c r="M27" s="460"/>
      <c r="N27" s="460"/>
      <c r="O27" s="468">
        <v>0</v>
      </c>
      <c r="P27" s="474"/>
    </row>
    <row r="28" ht="27.75" hidden="true" customHeight="true" spans="1:16">
      <c r="A28" s="448"/>
      <c r="B28" s="446"/>
      <c r="C28" s="446"/>
      <c r="D28" s="446"/>
      <c r="E28" s="446"/>
      <c r="F28" s="446"/>
      <c r="G28" s="452">
        <v>0</v>
      </c>
      <c r="H28" s="454"/>
      <c r="I28" s="462" t="s">
        <v>139</v>
      </c>
      <c r="J28" s="460"/>
      <c r="K28" s="460"/>
      <c r="L28" s="318">
        <f t="shared" si="7"/>
        <v>0</v>
      </c>
      <c r="M28" s="460"/>
      <c r="N28" s="460"/>
      <c r="O28" s="468">
        <v>0</v>
      </c>
      <c r="P28" s="474"/>
    </row>
    <row r="29" ht="20.1" customHeight="true" spans="1:16">
      <c r="A29" s="448"/>
      <c r="B29" s="446"/>
      <c r="C29" s="446"/>
      <c r="D29" s="446"/>
      <c r="E29" s="446"/>
      <c r="F29" s="446"/>
      <c r="G29" s="452">
        <v>0</v>
      </c>
      <c r="H29" s="454"/>
      <c r="I29" s="373" t="s">
        <v>775</v>
      </c>
      <c r="J29" s="463"/>
      <c r="K29" s="463"/>
      <c r="L29" s="318">
        <f t="shared" si="7"/>
        <v>0</v>
      </c>
      <c r="M29" s="460">
        <v>231.93</v>
      </c>
      <c r="N29" s="460">
        <v>0.5</v>
      </c>
      <c r="O29" s="468">
        <v>0</v>
      </c>
      <c r="P29" s="469">
        <f>(N29-M29)*100/M29</f>
        <v>-99.7844177122408</v>
      </c>
    </row>
    <row r="30" ht="37.5" customHeight="true" spans="1:16">
      <c r="A30" s="449" t="s">
        <v>776</v>
      </c>
      <c r="B30" s="450"/>
      <c r="C30" s="450"/>
      <c r="D30" s="450"/>
      <c r="E30" s="450"/>
      <c r="F30" s="450"/>
      <c r="G30" s="449"/>
      <c r="H30" s="449"/>
      <c r="I30" s="449"/>
      <c r="J30" s="450"/>
      <c r="K30" s="450"/>
      <c r="L30" s="450"/>
      <c r="M30" s="450"/>
      <c r="N30" s="450"/>
      <c r="O30" s="449"/>
      <c r="P30" s="449"/>
    </row>
    <row r="31" ht="20.1" customHeight="true"/>
    <row r="32" ht="20.1" customHeight="true"/>
    <row r="33" ht="20.1" customHeight="true"/>
    <row r="34" ht="20.1" customHeight="true"/>
    <row r="35" ht="20.1" customHeight="true"/>
    <row r="36" ht="20.1" customHeight="true"/>
    <row r="37" ht="20.1" customHeight="true"/>
    <row r="38" ht="20.1" customHeight="true"/>
    <row r="39" ht="20.1" customHeight="true"/>
    <row r="40" ht="20.1" customHeight="true"/>
    <row r="41" ht="20.1" customHeight="true"/>
    <row r="42" ht="20.1" customHeight="true"/>
    <row r="43" ht="20.1" customHeight="true"/>
    <row r="44" ht="20.1" customHeight="true"/>
    <row r="45" ht="20.1" customHeight="true"/>
    <row r="46" ht="20.1" customHeight="true"/>
    <row r="47" ht="20.1" customHeight="true"/>
    <row r="48" ht="20.1" customHeight="true"/>
    <row r="49" ht="20.1" customHeight="true"/>
    <row r="50" ht="20.1" customHeight="true"/>
    <row r="51" ht="20.1" customHeight="true"/>
    <row r="52" s="431" customFormat="true" ht="20.1" customHeight="true" spans="2:16">
      <c r="B52" s="432"/>
      <c r="C52" s="432"/>
      <c r="D52" s="432"/>
      <c r="E52" s="432"/>
      <c r="F52" s="432"/>
      <c r="G52" s="433"/>
      <c r="H52" s="433"/>
      <c r="I52" s="434"/>
      <c r="J52" s="432"/>
      <c r="K52" s="432"/>
      <c r="L52" s="432"/>
      <c r="M52" s="432"/>
      <c r="N52" s="432"/>
      <c r="O52" s="433"/>
      <c r="P52" s="433"/>
    </row>
    <row r="53" s="431" customFormat="true" ht="20.1" customHeight="true" spans="2:16">
      <c r="B53" s="432"/>
      <c r="C53" s="432"/>
      <c r="D53" s="432"/>
      <c r="E53" s="432"/>
      <c r="F53" s="432"/>
      <c r="G53" s="433"/>
      <c r="H53" s="433"/>
      <c r="I53" s="434"/>
      <c r="J53" s="432"/>
      <c r="K53" s="432"/>
      <c r="L53" s="432"/>
      <c r="M53" s="432"/>
      <c r="N53" s="432"/>
      <c r="O53" s="433"/>
      <c r="P53" s="433"/>
    </row>
    <row r="54" s="431" customFormat="true" ht="20.1" customHeight="true" spans="2:16">
      <c r="B54" s="432"/>
      <c r="C54" s="432"/>
      <c r="D54" s="432"/>
      <c r="E54" s="432"/>
      <c r="F54" s="432"/>
      <c r="G54" s="433"/>
      <c r="H54" s="433"/>
      <c r="I54" s="434"/>
      <c r="J54" s="432"/>
      <c r="K54" s="432"/>
      <c r="L54" s="432"/>
      <c r="M54" s="432"/>
      <c r="N54" s="432"/>
      <c r="O54" s="433"/>
      <c r="P54" s="433"/>
    </row>
    <row r="55" s="431" customFormat="true" ht="20.1" customHeight="true" spans="2:16">
      <c r="B55" s="432"/>
      <c r="C55" s="432"/>
      <c r="D55" s="432"/>
      <c r="E55" s="432"/>
      <c r="F55" s="432"/>
      <c r="G55" s="433"/>
      <c r="H55" s="433"/>
      <c r="I55" s="434"/>
      <c r="J55" s="432"/>
      <c r="K55" s="432"/>
      <c r="L55" s="432"/>
      <c r="M55" s="432"/>
      <c r="N55" s="432"/>
      <c r="O55" s="433"/>
      <c r="P55" s="433"/>
    </row>
    <row r="56" s="431" customFormat="true" ht="20.1" customHeight="true" spans="2:16">
      <c r="B56" s="432"/>
      <c r="C56" s="432"/>
      <c r="D56" s="432"/>
      <c r="E56" s="432"/>
      <c r="F56" s="432"/>
      <c r="G56" s="433"/>
      <c r="H56" s="433"/>
      <c r="I56" s="434"/>
      <c r="J56" s="432"/>
      <c r="K56" s="432"/>
      <c r="L56" s="432"/>
      <c r="M56" s="432"/>
      <c r="N56" s="432"/>
      <c r="O56" s="433"/>
      <c r="P56" s="433"/>
    </row>
    <row r="57" s="431" customFormat="true" ht="20.1" customHeight="true" spans="2:16">
      <c r="B57" s="432"/>
      <c r="C57" s="432"/>
      <c r="D57" s="432"/>
      <c r="E57" s="432"/>
      <c r="F57" s="432"/>
      <c r="G57" s="433"/>
      <c r="H57" s="433"/>
      <c r="I57" s="434"/>
      <c r="J57" s="432"/>
      <c r="K57" s="432"/>
      <c r="L57" s="432"/>
      <c r="M57" s="432"/>
      <c r="N57" s="432"/>
      <c r="O57" s="433"/>
      <c r="P57" s="433"/>
    </row>
    <row r="58" s="431" customFormat="true" ht="20.1" customHeight="true" spans="2:16">
      <c r="B58" s="432"/>
      <c r="C58" s="432"/>
      <c r="D58" s="432"/>
      <c r="E58" s="432"/>
      <c r="F58" s="432"/>
      <c r="G58" s="433"/>
      <c r="H58" s="433"/>
      <c r="I58" s="434"/>
      <c r="J58" s="432"/>
      <c r="K58" s="432"/>
      <c r="L58" s="432"/>
      <c r="M58" s="432"/>
      <c r="N58" s="432"/>
      <c r="O58" s="433"/>
      <c r="P58" s="433"/>
    </row>
  </sheetData>
  <mergeCells count="4">
    <mergeCell ref="A1:I1"/>
    <mergeCell ref="A2:P2"/>
    <mergeCell ref="A3:I3"/>
    <mergeCell ref="A30:P30"/>
  </mergeCells>
  <printOptions horizontalCentered="true"/>
  <pageMargins left="0.15748031496063" right="0.15748031496063" top="0.511811023622047" bottom="0.31496062992126" header="0.31496062992126" footer="0.31496062992126"/>
  <pageSetup paperSize="9" scale="76" fitToHeight="0" orientation="landscape" blackAndWhite="true" errors="blank"/>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01-2021全镇收入</vt:lpstr>
      <vt:lpstr>02-2021全镇支出</vt:lpstr>
      <vt:lpstr>03-2021公共平衡 </vt:lpstr>
      <vt:lpstr>说明-公共预算 (1)</vt:lpstr>
      <vt:lpstr>04-2021公共本级支出功能 </vt:lpstr>
      <vt:lpstr>05-2021公共线下 </vt:lpstr>
      <vt:lpstr>06-2021转移支付分地区</vt:lpstr>
      <vt:lpstr>07-2021转移支付分项目 </vt:lpstr>
      <vt:lpstr>8-2021基金平衡</vt:lpstr>
      <vt:lpstr>说明-基金预算（1）</vt:lpstr>
      <vt:lpstr>9-2021基金支出</vt:lpstr>
      <vt:lpstr>10-2021基金转移支付</vt:lpstr>
      <vt:lpstr>11-2021国资 </vt:lpstr>
      <vt:lpstr>说明-国资预算（1）</vt:lpstr>
      <vt:lpstr>12-2021社保执行</vt:lpstr>
      <vt:lpstr>说明-社保预算（1）</vt:lpstr>
      <vt:lpstr>13-2022公共平衡</vt:lpstr>
      <vt:lpstr>说明-公共预算（2）</vt:lpstr>
      <vt:lpstr>14-2022公共本级支出功能 </vt:lpstr>
      <vt:lpstr>15-2022公共基本和项目 </vt:lpstr>
      <vt:lpstr>16-2022公共本级基本支出经济 </vt:lpstr>
      <vt:lpstr>17-2022公共线下</vt:lpstr>
      <vt:lpstr>18-2022转移支付分地区</vt:lpstr>
      <vt:lpstr>19-2022转移支付分项目</vt:lpstr>
      <vt:lpstr>20-2022基金平衡</vt:lpstr>
      <vt:lpstr>说明-基金预算 (2)</vt:lpstr>
      <vt:lpstr>21-2022基金支出</vt:lpstr>
      <vt:lpstr>22-2022基金转移支付</vt:lpstr>
      <vt:lpstr>23-2022国资</vt:lpstr>
      <vt:lpstr>说明-国资预算 (2)</vt:lpstr>
      <vt:lpstr>24-2022社保收入</vt:lpstr>
      <vt:lpstr>25-2022社保支出</vt:lpstr>
      <vt:lpstr>26-2022社保结余</vt:lpstr>
      <vt:lpstr>说明-社保预算 (2)</vt:lpstr>
      <vt:lpstr>27-2020债务限额、余额</vt:lpstr>
      <vt:lpstr>28-2021、2022一般债务余额</vt:lpstr>
      <vt:lpstr>29-2021、2022专项债务余额</vt:lpstr>
      <vt:lpstr>30-债务还本付息</vt:lpstr>
      <vt:lpstr>31-2022年提前下达</vt:lpstr>
      <vt:lpstr>32-2022新增债券安排</vt:lpstr>
      <vt:lpstr>绩效目标表</vt:lpstr>
      <vt:lpstr>部门（单位）整体支出绩效目标申报表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cz</dc:creator>
  <cp:lastModifiedBy> </cp:lastModifiedBy>
  <dcterms:created xsi:type="dcterms:W3CDTF">2006-09-14T03:21:00Z</dcterms:created>
  <cp:lastPrinted>2021-03-25T22:51:00Z</cp:lastPrinted>
  <dcterms:modified xsi:type="dcterms:W3CDTF">2023-11-13T10:16:55Z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2AC1C6F844FF4996A17F41A18A4CE32A</vt:lpwstr>
  </property>
</Properties>
</file>