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28800" windowHeight="12300" firstSheet="1" activeTab="5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一般公共预算支出-上年数'!$A$1:$F$55</definedName>
    <definedName name="_xlnm.Print_Area" localSheetId="4">'4 一般公用预算“三公”经费支出表-上年数'!$A$1:$L$8</definedName>
    <definedName name="_xlnm.Print_Area" localSheetId="6">'6 部门收支总表'!$A$1:$D$17</definedName>
    <definedName name="_xlnm.Print_Area" localSheetId="7">'7 部门收入总表'!$A$1:$L$15</definedName>
    <definedName name="_xlnm.Print_Area" localSheetId="8">'8 部门支出总表'!$A$1:$H$13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25725" calcMode="manual" fullCalcOnLoad="1"/>
</workbook>
</file>

<file path=xl/calcChain.xml><?xml version="1.0" encoding="utf-8"?>
<calcChain xmlns="http://schemas.openxmlformats.org/spreadsheetml/2006/main">
  <c r="D24" i="11"/>
  <c r="D6"/>
  <c r="E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E24" i="10"/>
  <c r="E7"/>
  <c r="F7"/>
  <c r="D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D14" i="5"/>
  <c r="I8" i="7"/>
  <c r="G8"/>
  <c r="C8"/>
  <c r="A8"/>
  <c r="E7" i="6"/>
  <c r="D7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8"/>
  <c r="C29"/>
  <c r="C30"/>
  <c r="C31"/>
  <c r="C32"/>
  <c r="C34"/>
  <c r="C35"/>
  <c r="C36"/>
  <c r="C37"/>
  <c r="C38"/>
  <c r="C39"/>
  <c r="C41"/>
  <c r="C42"/>
  <c r="C43"/>
  <c r="C8"/>
  <c r="E7" i="5"/>
  <c r="C7"/>
  <c r="F24"/>
  <c r="F7"/>
  <c r="C24"/>
  <c r="D9"/>
  <c r="D10"/>
  <c r="D11"/>
  <c r="D12"/>
  <c r="D13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8"/>
  <c r="C16"/>
  <c r="D7"/>
  <c r="C6" i="11"/>
  <c r="C7" i="10"/>
  <c r="C7" i="6"/>
  <c r="D14" i="9"/>
  <c r="D17"/>
  <c r="B14"/>
  <c r="B17"/>
  <c r="C13" i="8"/>
  <c r="C14"/>
  <c r="C15"/>
  <c r="C7"/>
  <c r="D14" i="4"/>
  <c r="D7"/>
  <c r="D15"/>
  <c r="D17"/>
  <c r="E7"/>
  <c r="F7"/>
  <c r="G7"/>
  <c r="B11"/>
  <c r="B7"/>
  <c r="B18"/>
  <c r="G16"/>
  <c r="G18"/>
  <c r="F16"/>
  <c r="F18"/>
  <c r="E16"/>
  <c r="E18"/>
  <c r="D16"/>
  <c r="D18"/>
</calcChain>
</file>

<file path=xl/comments1.xml><?xml version="1.0" encoding="utf-8"?>
<comments xmlns="http://schemas.openxmlformats.org/spreadsheetml/2006/main">
  <authors>
    <author>作者</author>
  </authors>
  <commentList>
    <comment ref="C7" authorId="0">
      <text>
        <r>
          <rPr>
            <b/>
            <sz val="9"/>
            <color indexed="81"/>
            <rFont val="宋体"/>
            <charset val="134"/>
          </rPr>
          <t>本年支出下只保留有数据的功能科目</t>
        </r>
        <r>
          <rPr>
            <sz val="9"/>
            <color indexed="81"/>
            <rFont val="宋体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C6" authorId="0">
      <text>
        <r>
          <rPr>
            <b/>
            <sz val="9"/>
            <color indexed="81"/>
            <rFont val="宋体"/>
            <charset val="134"/>
          </rPr>
          <t xml:space="preserve">只保留有数据的功能科目
</t>
        </r>
        <r>
          <rPr>
            <sz val="9"/>
            <color indexed="81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<sst xmlns="http://schemas.openxmlformats.org/spreadsheetml/2006/main" count="1533" uniqueCount="563">
  <si>
    <t>2018-2019年公开单位对比表</t>
    <phoneticPr fontId="2" type="noConversion"/>
  </si>
  <si>
    <t>新单位编码</t>
  </si>
  <si>
    <t>序号</t>
  </si>
  <si>
    <t>2018年预算单位-旧</t>
  </si>
  <si>
    <t>涉改部门</t>
  </si>
  <si>
    <t>2019公开使用名称</t>
    <phoneticPr fontId="2" type="noConversion"/>
  </si>
  <si>
    <t>业务处室</t>
  </si>
  <si>
    <t>预算单位级次</t>
    <phoneticPr fontId="2" type="noConversion"/>
  </si>
  <si>
    <t>专员办确认纳入公开</t>
    <phoneticPr fontId="2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</si>
  <si>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</si>
  <si>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</si>
  <si>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</si>
  <si>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</si>
  <si>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</si>
  <si>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</si>
  <si>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</si>
  <si>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</si>
  <si>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</si>
  <si>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</si>
  <si>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</si>
  <si>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</si>
  <si>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</si>
  <si>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</si>
  <si>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</si>
  <si>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</si>
  <si>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</si>
  <si>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</si>
  <si>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</si>
  <si>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</si>
  <si>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</si>
  <si>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</si>
  <si>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</si>
  <si>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</si>
  <si>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</si>
  <si>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</si>
  <si>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</si>
  <si>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</si>
  <si>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</si>
  <si>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</si>
  <si>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</si>
  <si>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</si>
  <si>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</si>
  <si>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</si>
  <si>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</si>
  <si>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</si>
  <si>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</si>
  <si>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</si>
  <si>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</si>
  <si>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</si>
  <si>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</si>
  <si>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</si>
  <si>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</si>
  <si>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</si>
  <si>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</si>
  <si>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</si>
  <si>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</si>
  <si>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</si>
  <si>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</si>
  <si>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</si>
  <si>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</si>
  <si>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</si>
  <si>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</si>
  <si>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</si>
  <si>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</si>
  <si>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</si>
  <si>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</si>
  <si>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</si>
  <si>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</si>
  <si>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2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</si>
  <si>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</si>
  <si>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</si>
  <si>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</si>
  <si>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</si>
  <si>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</si>
  <si>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</si>
  <si>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</si>
  <si>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</si>
  <si>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</si>
  <si>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</si>
  <si>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</si>
  <si>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</si>
  <si>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</si>
  <si>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</si>
  <si>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</si>
  <si>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</si>
  <si>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</si>
  <si>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</si>
  <si>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</si>
  <si>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</si>
  <si>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</si>
  <si>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</si>
  <si>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</si>
  <si>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</si>
  <si>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</si>
  <si>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</si>
  <si>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</si>
  <si>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</si>
  <si>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</si>
  <si>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</si>
  <si>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</si>
  <si>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</si>
  <si>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</si>
  <si>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</si>
  <si>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</si>
  <si>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</si>
  <si>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2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</si>
  <si>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</si>
  <si>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</si>
  <si>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</si>
  <si>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</si>
  <si>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</si>
  <si>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</si>
  <si>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</si>
  <si>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</si>
  <si>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</si>
  <si>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</si>
  <si>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</si>
  <si>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</si>
  <si>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</si>
  <si>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</si>
  <si>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</si>
  <si>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</si>
  <si>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</si>
  <si>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</si>
  <si>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</si>
  <si>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</si>
  <si>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</si>
  <si>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</si>
  <si>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</si>
  <si>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</si>
  <si>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</si>
  <si>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</si>
  <si>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</si>
  <si>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</si>
  <si>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</si>
  <si>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</si>
  <si>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</si>
  <si>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</si>
  <si>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</si>
  <si>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</si>
  <si>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</si>
  <si>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</si>
  <si>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</si>
  <si>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</si>
  <si>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</si>
  <si>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</si>
  <si>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</si>
  <si>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</si>
  <si>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</si>
  <si>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</si>
  <si>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</si>
  <si>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</si>
  <si>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</si>
  <si>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</si>
  <si>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</si>
  <si>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</si>
  <si>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</si>
  <si>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</si>
  <si>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</si>
  <si>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</si>
  <si>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</si>
  <si>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</si>
  <si>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</si>
  <si>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</si>
  <si>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</si>
  <si>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</si>
  <si>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</si>
  <si>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</si>
  <si>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</si>
  <si>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</si>
  <si>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</si>
  <si>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</si>
  <si>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</si>
  <si>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</si>
  <si>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</si>
  <si>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</si>
  <si>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</si>
  <si>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</si>
  <si>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</si>
  <si>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</si>
  <si>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</si>
  <si>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</si>
  <si>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</si>
  <si>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</si>
  <si>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</si>
  <si>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</si>
  <si>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</si>
  <si>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</si>
  <si>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</si>
  <si>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</si>
  <si>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</si>
  <si>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</si>
  <si>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</si>
  <si>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</si>
  <si>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</si>
  <si>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</si>
  <si>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</si>
  <si>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</si>
  <si>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</si>
  <si>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</si>
  <si>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</si>
  <si>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</si>
  <si>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</si>
  <si>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</si>
  <si>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</si>
  <si>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</si>
  <si>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</si>
  <si>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</si>
  <si>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</si>
  <si>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</si>
  <si>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</si>
  <si>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</si>
  <si>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</si>
  <si>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</si>
  <si>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</si>
  <si>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</si>
  <si>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</si>
  <si>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</si>
  <si>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</si>
  <si>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</si>
  <si>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</si>
  <si>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</si>
  <si>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</si>
  <si>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</si>
  <si>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</si>
  <si>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</si>
  <si>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</si>
  <si>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</si>
  <si>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</si>
  <si>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</si>
  <si>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</si>
  <si>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</si>
  <si>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</si>
  <si>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</si>
  <si>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</si>
  <si>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</si>
  <si>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</si>
  <si>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</si>
  <si>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</si>
  <si>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</si>
  <si>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</si>
  <si>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</si>
  <si>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</si>
  <si>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</si>
  <si>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</si>
  <si>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</si>
  <si>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</si>
  <si>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</si>
  <si>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</si>
  <si>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</si>
  <si>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</si>
  <si>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</si>
  <si>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</si>
  <si>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</si>
  <si>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</si>
  <si>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</si>
  <si>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</si>
  <si>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</si>
  <si>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</si>
  <si>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</si>
  <si>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</si>
  <si>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</si>
  <si>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</si>
  <si>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</si>
  <si>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</si>
  <si>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</si>
  <si>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</si>
  <si>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</si>
  <si>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</si>
  <si>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</si>
  <si>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</si>
  <si>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</si>
  <si>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</si>
  <si>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</si>
  <si>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</si>
  <si>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</si>
  <si>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</si>
  <si>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</si>
  <si>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</si>
  <si>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</si>
  <si>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</si>
  <si>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</si>
  <si>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</si>
  <si>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</si>
  <si>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</si>
  <si>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</si>
  <si>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</si>
  <si>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</si>
  <si>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</si>
  <si>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</si>
  <si>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</si>
  <si>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</si>
  <si>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</si>
  <si>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</si>
  <si>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</si>
  <si>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</si>
  <si>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</si>
  <si>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</si>
  <si>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</si>
  <si>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</si>
  <si>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</si>
  <si>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</si>
  <si>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</si>
  <si>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</si>
  <si>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</si>
  <si>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</si>
  <si>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</si>
  <si>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</si>
  <si>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2" type="noConversion"/>
  </si>
  <si>
    <t>重庆市农垦局（市农业投资集团）</t>
  </si>
  <si>
    <t>重庆市种畜场</t>
  </si>
  <si>
    <t>表1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</si>
  <si>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</si>
  <si>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</si>
  <si>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</si>
  <si>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</si>
  <si>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</si>
  <si>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</si>
  <si>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</si>
  <si>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</si>
  <si>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</si>
  <si>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</si>
  <si>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</si>
  <si>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</si>
  <si>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</si>
  <si>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</si>
  <si>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</si>
  <si>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</si>
  <si>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表2</t>
  </si>
  <si>
    <t>功能分类科目</t>
  </si>
  <si>
    <t>2018年预算数</t>
    <phoneticPr fontId="2" type="noConversion"/>
  </si>
  <si>
    <t>2019年预算数</t>
    <phoneticPr fontId="2" type="noConversion"/>
  </si>
  <si>
    <t>科目编码</t>
  </si>
  <si>
    <t>科目名称</t>
  </si>
  <si>
    <t>小计</t>
  </si>
  <si>
    <t>基本支出</t>
  </si>
  <si>
    <t>项目支出</t>
  </si>
  <si>
    <t>表3</t>
  </si>
  <si>
    <t>经济分类科目</t>
  </si>
  <si>
    <t>2019年基本支出</t>
    <phoneticPr fontId="2" type="noConversion"/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</si>
  <si>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</si>
  <si>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</si>
  <si>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</si>
  <si>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</si>
  <si>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</si>
  <si>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</si>
  <si>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</si>
  <si>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</si>
  <si>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</si>
  <si>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</si>
  <si>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</si>
  <si>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</si>
  <si>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</si>
  <si>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</si>
  <si>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</si>
  <si>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</si>
  <si>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</si>
  <si>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</si>
  <si>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30209</t>
  </si>
  <si>
    <t xml:space="preserve">  物业管理费</t>
  </si>
  <si>
    <t xml:space="preserve">  30211</t>
  </si>
  <si>
    <t xml:space="preserve">  30213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</si>
  <si>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</si>
  <si>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</si>
  <si>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</si>
  <si>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</si>
  <si>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</si>
  <si>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</si>
  <si>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</si>
  <si>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</si>
  <si>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</si>
  <si>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</si>
  <si>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</si>
  <si>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</si>
  <si>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</si>
  <si>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</si>
  <si>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</si>
  <si>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</si>
  <si>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</si>
  <si>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</si>
  <si>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</si>
  <si>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</si>
  <si>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</si>
  <si>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</si>
  <si>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>表4</t>
  </si>
  <si>
    <t>2018年预算数</t>
    <phoneticPr fontId="2" type="noConversion"/>
  </si>
  <si>
    <t>2019年预算数</t>
    <phoneticPr fontId="2" type="noConversion"/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</si>
  <si>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</si>
  <si>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</si>
  <si>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</si>
  <si>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</si>
  <si>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</si>
  <si>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</si>
  <si>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本年政府性基金预算财政拨款支出</t>
  </si>
  <si>
    <t>表6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</si>
  <si>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</si>
  <si>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</si>
  <si>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</si>
  <si>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</si>
  <si>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</si>
  <si>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</si>
  <si>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</si>
  <si>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</si>
  <si>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</si>
  <si>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</si>
  <si>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</si>
  <si>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</si>
  <si>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</si>
  <si>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科目</t>
  </si>
  <si>
    <t>一般公共预算拨款收入</t>
  </si>
  <si>
    <t>表8</t>
  </si>
  <si>
    <t>上缴上级支出</t>
  </si>
  <si>
    <t>事业单位经营支出</t>
  </si>
  <si>
    <t>对下级单位补助支出</t>
  </si>
  <si>
    <t>备注：本表反映2019年当年一般公共预算财政拨款支出情况。</t>
    <phoneticPr fontId="2" type="noConversion"/>
  </si>
  <si>
    <t>非教育收费收入</t>
    <phoneticPr fontId="2" type="noConversion"/>
  </si>
  <si>
    <t>教育收费收入</t>
    <phoneticPr fontId="2" type="noConversion"/>
  </si>
  <si>
    <t>一般公共服务支出</t>
  </si>
  <si>
    <t xml:space="preserve">    行政运行</t>
  </si>
  <si>
    <t xml:space="preserve">    一般行政管理事务</t>
  </si>
  <si>
    <t>收入总计</t>
    <phoneticPr fontId="2" type="noConversion"/>
  </si>
  <si>
    <t>支出总计</t>
    <phoneticPr fontId="2" type="noConversion"/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</si>
  <si>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</si>
  <si>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</si>
  <si>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</si>
  <si>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</si>
  <si>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</si>
  <si>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</si>
  <si>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</si>
  <si>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</si>
  <si>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</si>
  <si>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</si>
  <si>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</si>
  <si>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</si>
  <si>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</si>
  <si>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</si>
  <si>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</si>
  <si>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</si>
  <si>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</si>
  <si>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</si>
  <si>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</si>
  <si>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</si>
  <si>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</si>
  <si>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</si>
  <si>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</si>
  <si>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</si>
  <si>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>资本性支出</t>
  </si>
  <si>
    <t xml:space="preserve">  办公设备购置</t>
  </si>
  <si>
    <t>合         计</t>
    <phoneticPr fontId="5" type="noConversion"/>
  </si>
  <si>
    <t>社会保障和就业支出</t>
  </si>
  <si>
    <t>医疗卫生与计划生育支出</t>
  </si>
  <si>
    <t>住房保障支出</t>
  </si>
  <si>
    <t>合       计</t>
    <phoneticPr fontId="5" type="noConversion"/>
  </si>
  <si>
    <t>一般公共预算拨款收入</t>
    <phoneticPr fontId="2" type="noConversion"/>
  </si>
  <si>
    <t>三、转移性支付</t>
    <phoneticPr fontId="2" type="noConversion"/>
  </si>
  <si>
    <t>城乡社区支出</t>
  </si>
  <si>
    <t>国土海洋气象等支出</t>
  </si>
  <si>
    <t>灾害防治及应急管理支出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</si>
  <si>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</si>
  <si>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</si>
  <si>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</si>
  <si>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</si>
  <si>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</si>
  <si>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</si>
  <si>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</si>
  <si>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</si>
  <si>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</si>
  <si>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</si>
  <si>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</si>
  <si>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</si>
  <si>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</si>
  <si>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</si>
  <si>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</si>
  <si>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</si>
  <si>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</si>
  <si>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</si>
  <si>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</si>
  <si>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</si>
  <si>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</si>
  <si>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</si>
  <si>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</si>
  <si>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212</t>
  </si>
  <si>
    <t xml:space="preserve">  21201</t>
  </si>
  <si>
    <t xml:space="preserve">  城乡社区管理事务</t>
  </si>
  <si>
    <t xml:space="preserve">    2120199</t>
  </si>
  <si>
    <t xml:space="preserve">    其他城乡社区管理事务支出</t>
  </si>
  <si>
    <t>220</t>
  </si>
  <si>
    <t>自然资源海洋气象等支出</t>
  </si>
  <si>
    <t xml:space="preserve">  22001</t>
  </si>
  <si>
    <t xml:space="preserve">  自然资源事务</t>
  </si>
  <si>
    <t xml:space="preserve">    2200101</t>
  </si>
  <si>
    <t xml:space="preserve">    2200102</t>
  </si>
  <si>
    <t xml:space="preserve">    2200104</t>
  </si>
  <si>
    <t xml:space="preserve">    国土资源规划及管理</t>
  </si>
  <si>
    <t xml:space="preserve">    2200105</t>
  </si>
  <si>
    <t xml:space="preserve">    土地资源调查</t>
  </si>
  <si>
    <t xml:space="preserve">    2200107</t>
  </si>
  <si>
    <t xml:space="preserve">    国土资源社会公益服务</t>
  </si>
  <si>
    <t xml:space="preserve">    2200108</t>
  </si>
  <si>
    <t xml:space="preserve">    国土资源行业业务管理</t>
  </si>
  <si>
    <t xml:space="preserve">    自然资源行业业务管理</t>
  </si>
  <si>
    <t xml:space="preserve">    2200109</t>
  </si>
  <si>
    <t xml:space="preserve">    国土资源调查</t>
  </si>
  <si>
    <t xml:space="preserve">    2200110</t>
  </si>
  <si>
    <t xml:space="preserve">    国土整治</t>
  </si>
  <si>
    <t xml:space="preserve">    2200111</t>
  </si>
  <si>
    <t xml:space="preserve">    地质灾害防治</t>
  </si>
  <si>
    <t xml:space="preserve">    2200112</t>
  </si>
  <si>
    <t xml:space="preserve">    土地资源储备支出</t>
  </si>
  <si>
    <t xml:space="preserve">    2200114</t>
  </si>
  <si>
    <t xml:space="preserve">    地质矿产资源利用与保护</t>
  </si>
  <si>
    <t xml:space="preserve">    2200150</t>
  </si>
  <si>
    <t xml:space="preserve">    事业运行</t>
  </si>
  <si>
    <t xml:space="preserve">    2200199</t>
  </si>
  <si>
    <t xml:space="preserve">    其他自然资源事务支出</t>
  </si>
  <si>
    <t xml:space="preserve">    其他国土资源事务支出</t>
  </si>
  <si>
    <t xml:space="preserve">  22099</t>
  </si>
  <si>
    <t xml:space="preserve">  其他自然资源海洋气象等支出</t>
  </si>
  <si>
    <t xml:space="preserve">    2209901</t>
  </si>
  <si>
    <t xml:space="preserve">    其他自然资源海洋气象等支出</t>
  </si>
  <si>
    <t xml:space="preserve">    其他国土海洋气象等支出</t>
  </si>
  <si>
    <t>221</t>
  </si>
  <si>
    <t xml:space="preserve">  22101</t>
  </si>
  <si>
    <t xml:space="preserve">  保障性安居工程支出</t>
  </si>
  <si>
    <t xml:space="preserve">    2210101</t>
  </si>
  <si>
    <t xml:space="preserve">    廉租住房</t>
  </si>
  <si>
    <t xml:space="preserve">    2210103</t>
  </si>
  <si>
    <t xml:space="preserve">    棚户区改造</t>
  </si>
  <si>
    <t xml:space="preserve">    2210107</t>
  </si>
  <si>
    <t xml:space="preserve">    保障性住房租金补贴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</si>
  <si>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</si>
  <si>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</si>
  <si>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</si>
  <si>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</si>
  <si>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22103</t>
  </si>
  <si>
    <t xml:space="preserve">  城乡社区住宅</t>
  </si>
  <si>
    <t xml:space="preserve">    2210399</t>
  </si>
  <si>
    <t xml:space="preserve">    其他城乡社区住宅支出</t>
  </si>
  <si>
    <t>224</t>
  </si>
  <si>
    <t xml:space="preserve">  22406</t>
  </si>
  <si>
    <t xml:space="preserve">  自然灾害防治</t>
  </si>
  <si>
    <t xml:space="preserve">    2240601</t>
  </si>
  <si>
    <t xml:space="preserve">  差旅费</t>
  </si>
  <si>
    <t xml:space="preserve">  维修（护）费</t>
  </si>
  <si>
    <t xml:space="preserve">  30399</t>
  </si>
  <si>
    <t xml:space="preserve">  其他对个人和家庭的补助</t>
  </si>
  <si>
    <t>310</t>
  </si>
  <si>
    <t xml:space="preserve">  31002</t>
  </si>
  <si>
    <t>合       计</t>
    <phoneticPr fontId="5" type="noConversion"/>
  </si>
  <si>
    <t xml:space="preserve">  21208</t>
  </si>
  <si>
    <t xml:space="preserve">  国有土地使用权出让收入及对应专项债务收入安排的支出</t>
  </si>
  <si>
    <t xml:space="preserve">    2120899</t>
  </si>
  <si>
    <t xml:space="preserve">    其他国有土地使用权出让收入安排的支出</t>
  </si>
  <si>
    <t xml:space="preserve">    2080599</t>
  </si>
  <si>
    <t xml:space="preserve">    其他行政事业单位离退休支出</t>
  </si>
  <si>
    <t>重庆市永川区规划和自然资源局（原区国土资源和房屋管理局）财政拨款收支总表</t>
    <phoneticPr fontId="2" type="noConversion"/>
  </si>
  <si>
    <t>重庆市永川区规划和自然资源局（原区国土资源和房屋管理局）一般公共预算财政拨款支出预算表</t>
    <phoneticPr fontId="2" type="noConversion"/>
  </si>
  <si>
    <t>重庆市永川区规划和自然资源局（原区国土资源和房屋管理局）一般公共预算财政拨款基本支出预算表</t>
    <phoneticPr fontId="2" type="noConversion"/>
  </si>
  <si>
    <t>重庆市永川区规划和自然资源局（原区国土资源和房屋管理局）一般公共预算“三公”经费支出表</t>
    <phoneticPr fontId="2" type="noConversion"/>
  </si>
  <si>
    <t>重庆市永川区规划和自然资源局（原区国土资源和房屋管理局）政府性基金预算支出表</t>
    <phoneticPr fontId="2" type="noConversion"/>
  </si>
  <si>
    <t xml:space="preserve"> 重庆市永川区规划和自然资源局（原区国土资源和房屋管理局）部门收支总表</t>
    <phoneticPr fontId="2" type="noConversion"/>
  </si>
  <si>
    <t>重庆市永川区规划和自然资源局（原区国土资源和房屋管理局）部门收入总表</t>
    <phoneticPr fontId="2" type="noConversion"/>
  </si>
  <si>
    <t>重庆市永川区规划和自然资源局（原区国土资源和房屋管理局）支出总表</t>
    <phoneticPr fontId="2" type="noConversion"/>
  </si>
</sst>
</file>

<file path=xl/styles.xml><?xml version="1.0" encoding="utf-8"?>
<styleSheet xmlns="http://schemas.openxmlformats.org/spreadsheetml/2006/main">
  <numFmts count="4">
    <numFmt numFmtId="176" formatCode=";;"/>
    <numFmt numFmtId="177" formatCode="#,##0.00_ "/>
    <numFmt numFmtId="178" formatCode="0.00_);[Red]\(0.00\)"/>
    <numFmt numFmtId="179" formatCode="#,###.00"/>
  </numFmts>
  <fonts count="21">
    <font>
      <sz val="11"/>
      <color theme="1"/>
      <name val="等线"/>
      <charset val="134"/>
    </font>
    <font>
      <b/>
      <sz val="22"/>
      <color indexed="8"/>
      <name val="等线"/>
      <charset val="134"/>
    </font>
    <font>
      <sz val="9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2"/>
      <name val="楷体_GB2312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4"/>
      <name val="楷体_GB2312"/>
      <charset val="134"/>
    </font>
    <font>
      <sz val="11"/>
      <name val="宋体"/>
      <charset val="134"/>
    </font>
    <font>
      <b/>
      <sz val="9"/>
      <color indexed="81"/>
      <name val="宋体"/>
      <charset val="134"/>
    </font>
    <font>
      <b/>
      <sz val="22"/>
      <name val="方正小标宋_GBK"/>
      <family val="4"/>
      <charset val="134"/>
    </font>
    <font>
      <sz val="9"/>
      <color indexed="81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6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center"/>
    </xf>
    <xf numFmtId="0" fontId="6" fillId="0" borderId="0" xfId="1" applyNumberFormat="1" applyFont="1" applyFill="1" applyAlignment="1" applyProtection="1">
      <alignment wrapText="1"/>
    </xf>
    <xf numFmtId="0" fontId="7" fillId="0" borderId="0" xfId="1" applyFont="1" applyAlignment="1">
      <alignment wrapText="1"/>
    </xf>
    <xf numFmtId="0" fontId="7" fillId="0" borderId="0" xfId="1" applyFont="1"/>
    <xf numFmtId="0" fontId="7" fillId="0" borderId="0" xfId="1" applyFont="1" applyAlignment="1">
      <alignment horizontal="centerContinuous"/>
    </xf>
    <xf numFmtId="0" fontId="7" fillId="0" borderId="0" xfId="1" applyFont="1" applyFill="1" applyAlignment="1">
      <alignment wrapText="1"/>
    </xf>
    <xf numFmtId="0" fontId="8" fillId="0" borderId="0" xfId="1" applyFont="1" applyFill="1" applyAlignment="1">
      <alignment wrapText="1"/>
    </xf>
    <xf numFmtId="0" fontId="8" fillId="0" borderId="0" xfId="1" applyFont="1" applyAlignment="1">
      <alignment wrapText="1"/>
    </xf>
    <xf numFmtId="0" fontId="8" fillId="0" borderId="0" xfId="1" applyNumberFormat="1" applyFont="1" applyFill="1" applyAlignment="1" applyProtection="1">
      <alignment horizontal="right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4" fontId="8" fillId="0" borderId="4" xfId="1" applyNumberFormat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left" vertical="center" wrapText="1"/>
    </xf>
    <xf numFmtId="0" fontId="7" fillId="0" borderId="0" xfId="1" applyFont="1" applyFill="1"/>
    <xf numFmtId="4" fontId="8" fillId="0" borderId="1" xfId="1" applyNumberFormat="1" applyFont="1" applyFill="1" applyBorder="1" applyAlignment="1">
      <alignment horizontal="center" vertical="center"/>
    </xf>
    <xf numFmtId="0" fontId="5" fillId="0" borderId="5" xfId="1" applyBorder="1" applyAlignment="1">
      <alignment wrapText="1"/>
    </xf>
    <xf numFmtId="0" fontId="5" fillId="0" borderId="0" xfId="1" applyAlignment="1">
      <alignment wrapText="1"/>
    </xf>
    <xf numFmtId="0" fontId="5" fillId="0" borderId="0" xfId="1"/>
    <xf numFmtId="0" fontId="6" fillId="0" borderId="0" xfId="2" applyNumberFormat="1" applyFont="1" applyFill="1" applyAlignment="1" applyProtection="1">
      <alignment horizontal="left" vertical="center"/>
    </xf>
    <xf numFmtId="0" fontId="5" fillId="0" borderId="0" xfId="2"/>
    <xf numFmtId="0" fontId="10" fillId="0" borderId="0" xfId="2" applyFont="1" applyAlignment="1">
      <alignment horizontal="centerContinuous"/>
    </xf>
    <xf numFmtId="0" fontId="10" fillId="0" borderId="0" xfId="2" applyFont="1" applyFill="1" applyAlignment="1">
      <alignment horizontal="centerContinuous"/>
    </xf>
    <xf numFmtId="0" fontId="8" fillId="0" borderId="0" xfId="2" applyFont="1" applyFill="1"/>
    <xf numFmtId="0" fontId="8" fillId="0" borderId="0" xfId="2" applyFont="1"/>
    <xf numFmtId="0" fontId="8" fillId="0" borderId="0" xfId="2" applyNumberFormat="1" applyFont="1" applyFill="1" applyAlignment="1" applyProtection="1">
      <alignment horizontal="right"/>
    </xf>
    <xf numFmtId="0" fontId="9" fillId="0" borderId="2" xfId="2" applyNumberFormat="1" applyFont="1" applyFill="1" applyBorder="1" applyAlignment="1" applyProtection="1">
      <alignment horizontal="center" vertical="center"/>
    </xf>
    <xf numFmtId="0" fontId="5" fillId="0" borderId="0" xfId="2" applyFill="1"/>
    <xf numFmtId="0" fontId="11" fillId="0" borderId="0" xfId="2" applyFont="1" applyAlignment="1">
      <alignment horizontal="right" vertical="center"/>
    </xf>
    <xf numFmtId="0" fontId="10" fillId="0" borderId="0" xfId="2" applyNumberFormat="1" applyFont="1" applyFill="1" applyAlignment="1" applyProtection="1">
      <alignment horizontal="centerContinuous"/>
    </xf>
    <xf numFmtId="0" fontId="8" fillId="0" borderId="0" xfId="2" applyFont="1" applyAlignment="1">
      <alignment horizontal="right" vertical="center"/>
    </xf>
    <xf numFmtId="0" fontId="7" fillId="0" borderId="0" xfId="2" applyFont="1"/>
    <xf numFmtId="0" fontId="9" fillId="0" borderId="1" xfId="2" applyNumberFormat="1" applyFont="1" applyFill="1" applyBorder="1" applyAlignment="1" applyProtection="1">
      <alignment horizontal="center" vertical="center"/>
    </xf>
    <xf numFmtId="49" fontId="8" fillId="0" borderId="1" xfId="2" applyNumberFormat="1" applyFont="1" applyFill="1" applyBorder="1" applyAlignment="1" applyProtection="1"/>
    <xf numFmtId="176" fontId="8" fillId="0" borderId="1" xfId="2" applyNumberFormat="1" applyFont="1" applyFill="1" applyBorder="1" applyAlignment="1" applyProtection="1">
      <alignment horizontal="center" vertical="center"/>
    </xf>
    <xf numFmtId="0" fontId="7" fillId="0" borderId="0" xfId="2" applyFont="1" applyFill="1"/>
    <xf numFmtId="0" fontId="11" fillId="0" borderId="0" xfId="2" applyFont="1" applyAlignment="1">
      <alignment horizontal="center" vertical="center"/>
    </xf>
    <xf numFmtId="0" fontId="8" fillId="0" borderId="0" xfId="2" applyFont="1" applyAlignment="1">
      <alignment horizontal="right"/>
    </xf>
    <xf numFmtId="0" fontId="9" fillId="0" borderId="6" xfId="2" applyNumberFormat="1" applyFont="1" applyFill="1" applyBorder="1" applyAlignment="1" applyProtection="1">
      <alignment horizontal="center" vertical="center"/>
    </xf>
    <xf numFmtId="0" fontId="9" fillId="0" borderId="6" xfId="2" applyNumberFormat="1" applyFont="1" applyFill="1" applyBorder="1" applyAlignment="1" applyProtection="1">
      <alignment horizontal="center" vertical="center" wrapText="1"/>
    </xf>
    <xf numFmtId="0" fontId="9" fillId="0" borderId="7" xfId="2" applyNumberFormat="1" applyFont="1" applyFill="1" applyBorder="1" applyAlignment="1" applyProtection="1">
      <alignment horizontal="center" vertical="center"/>
    </xf>
    <xf numFmtId="0" fontId="9" fillId="0" borderId="8" xfId="2" applyNumberFormat="1" applyFont="1" applyFill="1" applyBorder="1" applyAlignment="1" applyProtection="1">
      <alignment horizontal="center" vertical="center" wrapText="1"/>
    </xf>
    <xf numFmtId="0" fontId="11" fillId="0" borderId="0" xfId="2" applyFont="1" applyAlignment="1">
      <alignment horizontal="right"/>
    </xf>
    <xf numFmtId="0" fontId="9" fillId="0" borderId="0" xfId="2" applyFont="1" applyFill="1" applyAlignment="1">
      <alignment horizontal="centerContinuous"/>
    </xf>
    <xf numFmtId="0" fontId="9" fillId="0" borderId="0" xfId="2" applyFont="1" applyAlignment="1">
      <alignment horizontal="centerContinuous"/>
    </xf>
    <xf numFmtId="0" fontId="9" fillId="0" borderId="0" xfId="2" applyFont="1" applyAlignment="1">
      <alignment horizontal="right"/>
    </xf>
    <xf numFmtId="49" fontId="8" fillId="0" borderId="3" xfId="2" applyNumberFormat="1" applyFont="1" applyFill="1" applyBorder="1" applyAlignment="1" applyProtection="1">
      <alignment horizontal="left" vertical="center"/>
    </xf>
    <xf numFmtId="176" fontId="8" fillId="0" borderId="1" xfId="2" applyNumberFormat="1" applyFont="1" applyFill="1" applyBorder="1" applyAlignment="1" applyProtection="1">
      <alignment horizontal="left" vertical="center"/>
    </xf>
    <xf numFmtId="0" fontId="7" fillId="0" borderId="0" xfId="2" applyFont="1" applyFill="1" applyAlignment="1">
      <alignment horizontal="right" vertical="center"/>
    </xf>
    <xf numFmtId="0" fontId="7" fillId="0" borderId="0" xfId="2" applyFont="1" applyFill="1" applyAlignment="1">
      <alignment vertical="center"/>
    </xf>
    <xf numFmtId="0" fontId="12" fillId="0" borderId="0" xfId="2" applyFont="1" applyFill="1" applyAlignment="1">
      <alignment horizontal="centerContinuous" vertical="center"/>
    </xf>
    <xf numFmtId="0" fontId="7" fillId="0" borderId="0" xfId="2" applyFont="1" applyFill="1" applyAlignment="1">
      <alignment horizontal="centerContinuous" vertical="center"/>
    </xf>
    <xf numFmtId="0" fontId="8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vertical="center"/>
    </xf>
    <xf numFmtId="0" fontId="9" fillId="0" borderId="2" xfId="2" applyNumberFormat="1" applyFont="1" applyFill="1" applyBorder="1" applyAlignment="1" applyProtection="1">
      <alignment horizontal="centerContinuous" vertical="center" wrapText="1"/>
    </xf>
    <xf numFmtId="0" fontId="8" fillId="0" borderId="9" xfId="2" applyFont="1" applyFill="1" applyBorder="1" applyAlignment="1">
      <alignment vertical="center"/>
    </xf>
    <xf numFmtId="0" fontId="8" fillId="0" borderId="10" xfId="2" applyFont="1" applyBorder="1" applyAlignment="1">
      <alignment vertical="center" wrapText="1"/>
    </xf>
    <xf numFmtId="0" fontId="8" fillId="0" borderId="3" xfId="2" applyFont="1" applyBorder="1" applyAlignment="1">
      <alignment vertical="center"/>
    </xf>
    <xf numFmtId="0" fontId="8" fillId="0" borderId="4" xfId="2" applyFont="1" applyBorder="1" applyAlignment="1">
      <alignment vertical="center" wrapText="1"/>
    </xf>
    <xf numFmtId="0" fontId="8" fillId="0" borderId="3" xfId="2" applyFont="1" applyBorder="1" applyAlignment="1">
      <alignment horizontal="left" vertical="center"/>
    </xf>
    <xf numFmtId="0" fontId="8" fillId="0" borderId="3" xfId="2" applyFont="1" applyFill="1" applyBorder="1" applyAlignment="1">
      <alignment vertical="center"/>
    </xf>
    <xf numFmtId="0" fontId="8" fillId="0" borderId="4" xfId="2" applyFont="1" applyFill="1" applyBorder="1" applyAlignment="1">
      <alignment vertical="center" wrapText="1"/>
    </xf>
    <xf numFmtId="0" fontId="8" fillId="0" borderId="1" xfId="2" applyFont="1" applyBorder="1"/>
    <xf numFmtId="0" fontId="8" fillId="0" borderId="1" xfId="2" applyFont="1" applyFill="1" applyBorder="1" applyAlignment="1">
      <alignment vertical="center" wrapText="1"/>
    </xf>
    <xf numFmtId="0" fontId="8" fillId="0" borderId="1" xfId="2" applyNumberFormat="1" applyFont="1" applyFill="1" applyBorder="1" applyAlignment="1" applyProtection="1">
      <alignment horizontal="center" vertical="center"/>
    </xf>
    <xf numFmtId="0" fontId="8" fillId="0" borderId="1" xfId="2" applyNumberFormat="1" applyFont="1" applyFill="1" applyBorder="1" applyAlignment="1" applyProtection="1">
      <alignment vertical="center" wrapText="1"/>
    </xf>
    <xf numFmtId="0" fontId="8" fillId="0" borderId="1" xfId="2" applyFont="1" applyFill="1" applyBorder="1" applyAlignment="1">
      <alignment horizontal="center" vertical="center"/>
    </xf>
    <xf numFmtId="0" fontId="13" fillId="0" borderId="0" xfId="2" applyNumberFormat="1" applyFont="1" applyFill="1" applyAlignment="1" applyProtection="1">
      <alignment horizontal="centerContinuous"/>
    </xf>
    <xf numFmtId="0" fontId="9" fillId="0" borderId="6" xfId="2" applyFont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5" fillId="0" borderId="0" xfId="2" applyAlignment="1">
      <alignment horizontal="centerContinuous"/>
    </xf>
    <xf numFmtId="0" fontId="13" fillId="0" borderId="0" xfId="2" applyFont="1" applyFill="1" applyAlignment="1">
      <alignment horizontal="centerContinuous"/>
    </xf>
    <xf numFmtId="0" fontId="5" fillId="0" borderId="0" xfId="2" applyFill="1" applyAlignment="1">
      <alignment horizontal="centerContinuous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9" fillId="0" borderId="11" xfId="2" applyNumberFormat="1" applyFont="1" applyFill="1" applyBorder="1" applyAlignment="1" applyProtection="1">
      <alignment horizontal="center" vertical="center" wrapText="1"/>
    </xf>
    <xf numFmtId="0" fontId="14" fillId="0" borderId="0" xfId="2" applyFont="1" applyFill="1"/>
    <xf numFmtId="0" fontId="5" fillId="0" borderId="0" xfId="2" applyAlignment="1">
      <alignment vertical="center"/>
    </xf>
    <xf numFmtId="0" fontId="11" fillId="0" borderId="0" xfId="2" applyFont="1" applyFill="1" applyAlignment="1">
      <alignment horizontal="right" vertical="center"/>
    </xf>
    <xf numFmtId="0" fontId="13" fillId="0" borderId="0" xfId="2" applyNumberFormat="1" applyFont="1" applyFill="1" applyAlignment="1" applyProtection="1">
      <alignment horizontal="centerContinuous" vertical="center"/>
    </xf>
    <xf numFmtId="0" fontId="6" fillId="0" borderId="0" xfId="2" applyNumberFormat="1" applyFont="1" applyFill="1" applyAlignment="1" applyProtection="1">
      <alignment horizontal="centerContinuous" vertical="center"/>
    </xf>
    <xf numFmtId="0" fontId="9" fillId="0" borderId="0" xfId="2" applyNumberFormat="1" applyFont="1" applyFill="1" applyAlignment="1" applyProtection="1">
      <alignment horizontal="centerContinuous" vertical="center"/>
    </xf>
    <xf numFmtId="0" fontId="8" fillId="0" borderId="12" xfId="2" applyNumberFormat="1" applyFont="1" applyFill="1" applyBorder="1" applyAlignment="1" applyProtection="1">
      <alignment horizontal="right" vertical="center"/>
    </xf>
    <xf numFmtId="0" fontId="5" fillId="0" borderId="0" xfId="2" applyFont="1" applyAlignment="1">
      <alignment vertical="center"/>
    </xf>
    <xf numFmtId="0" fontId="5" fillId="0" borderId="0" xfId="2" applyFont="1"/>
    <xf numFmtId="0" fontId="5" fillId="0" borderId="0" xfId="2" applyFont="1" applyFill="1"/>
    <xf numFmtId="0" fontId="8" fillId="0" borderId="1" xfId="0" applyFont="1" applyBorder="1" applyAlignment="1">
      <alignment horizontal="left" vertical="center"/>
    </xf>
    <xf numFmtId="177" fontId="8" fillId="0" borderId="6" xfId="1" applyNumberFormat="1" applyFont="1" applyFill="1" applyBorder="1" applyAlignment="1">
      <alignment horizontal="right" vertical="center" wrapText="1"/>
    </xf>
    <xf numFmtId="177" fontId="8" fillId="0" borderId="11" xfId="1" applyNumberFormat="1" applyFont="1" applyFill="1" applyBorder="1" applyAlignment="1" applyProtection="1">
      <alignment horizontal="right" vertical="center" wrapText="1"/>
    </xf>
    <xf numFmtId="177" fontId="8" fillId="0" borderId="1" xfId="1" applyNumberFormat="1" applyFont="1" applyFill="1" applyBorder="1" applyAlignment="1" applyProtection="1">
      <alignment horizontal="right" vertical="center" wrapText="1"/>
    </xf>
    <xf numFmtId="177" fontId="8" fillId="0" borderId="2" xfId="1" applyNumberFormat="1" applyFont="1" applyFill="1" applyBorder="1" applyAlignment="1" applyProtection="1">
      <alignment horizontal="right" vertical="center" wrapText="1"/>
    </xf>
    <xf numFmtId="177" fontId="8" fillId="0" borderId="1" xfId="1" applyNumberFormat="1" applyFont="1" applyBorder="1" applyAlignment="1">
      <alignment horizontal="center" vertical="center"/>
    </xf>
    <xf numFmtId="177" fontId="8" fillId="0" borderId="2" xfId="1" applyNumberFormat="1" applyFont="1" applyBorder="1" applyAlignment="1">
      <alignment horizontal="right" vertical="center"/>
    </xf>
    <xf numFmtId="177" fontId="8" fillId="0" borderId="1" xfId="1" applyNumberFormat="1" applyFont="1" applyBorder="1" applyAlignment="1">
      <alignment horizontal="right" vertical="center" wrapText="1"/>
    </xf>
    <xf numFmtId="177" fontId="8" fillId="0" borderId="1" xfId="1" applyNumberFormat="1" applyFont="1" applyFill="1" applyBorder="1" applyAlignment="1">
      <alignment horizontal="right" vertical="center" wrapText="1"/>
    </xf>
    <xf numFmtId="177" fontId="8" fillId="0" borderId="1" xfId="1" applyNumberFormat="1" applyFont="1" applyBorder="1" applyAlignment="1">
      <alignment horizontal="right" vertical="center"/>
    </xf>
    <xf numFmtId="177" fontId="8" fillId="0" borderId="1" xfId="1" applyNumberFormat="1" applyFont="1" applyFill="1" applyBorder="1" applyAlignment="1">
      <alignment horizontal="right" vertical="center"/>
    </xf>
    <xf numFmtId="0" fontId="5" fillId="0" borderId="1" xfId="2" applyBorder="1"/>
    <xf numFmtId="177" fontId="8" fillId="0" borderId="1" xfId="2" applyNumberFormat="1" applyFont="1" applyFill="1" applyBorder="1" applyAlignment="1" applyProtection="1">
      <alignment horizontal="right" vertical="center" wrapText="1"/>
    </xf>
    <xf numFmtId="177" fontId="8" fillId="0" borderId="1" xfId="2" applyNumberFormat="1" applyFont="1" applyFill="1" applyBorder="1" applyAlignment="1">
      <alignment horizontal="right" vertical="center" wrapText="1"/>
    </xf>
    <xf numFmtId="49" fontId="8" fillId="0" borderId="3" xfId="0" applyNumberFormat="1" applyFont="1" applyFill="1" applyBorder="1" applyAlignment="1" applyProtection="1">
      <alignment vertical="center"/>
    </xf>
    <xf numFmtId="0" fontId="8" fillId="0" borderId="1" xfId="0" applyFont="1" applyBorder="1" applyAlignment="1">
      <alignment horizontal="center" vertical="center"/>
    </xf>
    <xf numFmtId="0" fontId="14" fillId="0" borderId="0" xfId="2" applyFont="1" applyFill="1" applyAlignment="1">
      <alignment vertical="center"/>
    </xf>
    <xf numFmtId="177" fontId="9" fillId="0" borderId="1" xfId="2" applyNumberFormat="1" applyFont="1" applyFill="1" applyBorder="1" applyAlignment="1" applyProtection="1">
      <alignment horizontal="center" vertical="center"/>
    </xf>
    <xf numFmtId="177" fontId="8" fillId="0" borderId="6" xfId="2" applyNumberFormat="1" applyFont="1" applyFill="1" applyBorder="1" applyAlignment="1" applyProtection="1">
      <alignment horizontal="right" vertical="center" wrapText="1"/>
    </xf>
    <xf numFmtId="177" fontId="8" fillId="0" borderId="11" xfId="2" applyNumberFormat="1" applyFont="1" applyFill="1" applyBorder="1" applyAlignment="1" applyProtection="1">
      <alignment horizontal="right" vertical="center" wrapText="1"/>
    </xf>
    <xf numFmtId="177" fontId="8" fillId="0" borderId="11" xfId="2" applyNumberFormat="1" applyFont="1" applyFill="1" applyBorder="1" applyAlignment="1">
      <alignment horizontal="right" vertical="center" wrapText="1"/>
    </xf>
    <xf numFmtId="177" fontId="8" fillId="0" borderId="2" xfId="2" applyNumberFormat="1" applyFont="1" applyFill="1" applyBorder="1" applyAlignment="1">
      <alignment horizontal="right" vertical="center" wrapText="1"/>
    </xf>
    <xf numFmtId="177" fontId="8" fillId="0" borderId="10" xfId="2" applyNumberFormat="1" applyFont="1" applyBorder="1" applyAlignment="1">
      <alignment vertical="center" wrapText="1"/>
    </xf>
    <xf numFmtId="177" fontId="8" fillId="0" borderId="4" xfId="2" applyNumberFormat="1" applyFont="1" applyBorder="1" applyAlignment="1">
      <alignment vertical="center" wrapText="1"/>
    </xf>
    <xf numFmtId="177" fontId="8" fillId="0" borderId="1" xfId="2" applyNumberFormat="1" applyFont="1" applyBorder="1" applyAlignment="1">
      <alignment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9" fillId="0" borderId="2" xfId="2" applyNumberFormat="1" applyFont="1" applyFill="1" applyBorder="1" applyAlignment="1" applyProtection="1">
      <alignment horizontal="center" vertical="center" wrapText="1"/>
    </xf>
    <xf numFmtId="4" fontId="8" fillId="0" borderId="2" xfId="1" applyNumberFormat="1" applyFont="1" applyBorder="1" applyAlignment="1">
      <alignment horizontal="left" vertical="center"/>
    </xf>
    <xf numFmtId="4" fontId="8" fillId="0" borderId="1" xfId="1" applyNumberFormat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16" fillId="0" borderId="0" xfId="2" applyFont="1" applyFill="1" applyAlignment="1">
      <alignment horizontal="centerContinuous"/>
    </xf>
    <xf numFmtId="0" fontId="16" fillId="0" borderId="0" xfId="1" applyNumberFormat="1" applyFont="1" applyFill="1" applyAlignment="1" applyProtection="1">
      <alignment horizontal="centerContinuous"/>
    </xf>
    <xf numFmtId="0" fontId="16" fillId="0" borderId="0" xfId="2" applyNumberFormat="1" applyFont="1" applyFill="1" applyAlignment="1" applyProtection="1">
      <alignment horizontal="centerContinuous"/>
    </xf>
    <xf numFmtId="0" fontId="16" fillId="0" borderId="0" xfId="2" applyNumberFormat="1" applyFont="1" applyFill="1" applyAlignment="1" applyProtection="1">
      <alignment horizontal="centerContinuous" vertical="center"/>
    </xf>
    <xf numFmtId="0" fontId="16" fillId="0" borderId="0" xfId="2" applyFont="1" applyFill="1" applyAlignment="1">
      <alignment horizontal="centerContinuous" vertical="center"/>
    </xf>
    <xf numFmtId="49" fontId="16" fillId="0" borderId="0" xfId="2" applyNumberFormat="1" applyFont="1" applyFill="1" applyAlignment="1" applyProtection="1">
      <alignment horizontal="centerContinuous"/>
    </xf>
    <xf numFmtId="0" fontId="0" fillId="0" borderId="13" xfId="0" applyNumberFormat="1" applyFont="1" applyFill="1" applyBorder="1" applyAlignment="1"/>
    <xf numFmtId="178" fontId="8" fillId="0" borderId="2" xfId="1" applyNumberFormat="1" applyFont="1" applyBorder="1" applyAlignment="1">
      <alignment horizontal="right" vertical="center"/>
    </xf>
    <xf numFmtId="178" fontId="0" fillId="0" borderId="13" xfId="0" applyNumberFormat="1" applyFont="1" applyFill="1" applyBorder="1" applyAlignment="1"/>
    <xf numFmtId="178" fontId="8" fillId="0" borderId="1" xfId="1" applyNumberFormat="1" applyFont="1" applyBorder="1" applyAlignment="1">
      <alignment horizontal="right" vertical="center" wrapText="1"/>
    </xf>
    <xf numFmtId="178" fontId="8" fillId="0" borderId="1" xfId="1" applyNumberFormat="1" applyFont="1" applyFill="1" applyBorder="1" applyAlignment="1">
      <alignment horizontal="right" vertical="center" wrapText="1"/>
    </xf>
    <xf numFmtId="178" fontId="8" fillId="0" borderId="1" xfId="1" applyNumberFormat="1" applyFont="1" applyBorder="1" applyAlignment="1">
      <alignment horizontal="right" vertical="center"/>
    </xf>
    <xf numFmtId="179" fontId="18" fillId="3" borderId="13" xfId="0" applyNumberFormat="1" applyFont="1" applyFill="1" applyBorder="1" applyAlignment="1">
      <alignment horizontal="right" vertical="center"/>
    </xf>
    <xf numFmtId="179" fontId="19" fillId="3" borderId="13" xfId="0" applyNumberFormat="1" applyFont="1" applyFill="1" applyBorder="1" applyAlignment="1">
      <alignment horizontal="right" vertical="center"/>
    </xf>
    <xf numFmtId="0" fontId="19" fillId="3" borderId="13" xfId="0" applyFont="1" applyFill="1" applyBorder="1" applyAlignment="1">
      <alignment horizontal="left" vertical="center"/>
    </xf>
    <xf numFmtId="179" fontId="20" fillId="3" borderId="13" xfId="0" applyNumberFormat="1" applyFont="1" applyFill="1" applyBorder="1" applyAlignment="1">
      <alignment horizontal="right" vertical="center"/>
    </xf>
    <xf numFmtId="177" fontId="19" fillId="3" borderId="13" xfId="0" applyNumberFormat="1" applyFont="1" applyFill="1" applyBorder="1" applyAlignment="1">
      <alignment horizontal="right" vertical="center"/>
    </xf>
    <xf numFmtId="179" fontId="19" fillId="3" borderId="13" xfId="0" applyNumberFormat="1" applyFont="1" applyFill="1" applyBorder="1" applyAlignment="1">
      <alignment vertical="center"/>
    </xf>
    <xf numFmtId="177" fontId="19" fillId="3" borderId="13" xfId="0" applyNumberFormat="1" applyFont="1" applyFill="1" applyBorder="1" applyAlignment="1">
      <alignment vertical="center"/>
    </xf>
    <xf numFmtId="0" fontId="19" fillId="3" borderId="13" xfId="0" applyFont="1" applyFill="1" applyBorder="1" applyAlignment="1">
      <alignment horizontal="left" vertical="center" wrapText="1"/>
    </xf>
    <xf numFmtId="4" fontId="19" fillId="3" borderId="13" xfId="0" applyNumberFormat="1" applyFont="1" applyFill="1" applyBorder="1" applyAlignment="1">
      <alignment horizontal="right" vertical="center"/>
    </xf>
    <xf numFmtId="0" fontId="19" fillId="3" borderId="13" xfId="0" applyFont="1" applyFill="1" applyBorder="1" applyAlignment="1">
      <alignment horizontal="center" vertical="center"/>
    </xf>
    <xf numFmtId="179" fontId="19" fillId="3" borderId="13" xfId="0" applyNumberFormat="1" applyFont="1" applyFill="1" applyBorder="1" applyAlignment="1">
      <alignment horizontal="right" vertical="center" wrapText="1"/>
    </xf>
    <xf numFmtId="177" fontId="8" fillId="0" borderId="12" xfId="2" applyNumberFormat="1" applyFont="1" applyFill="1" applyBorder="1" applyAlignment="1" applyProtection="1">
      <alignment horizontal="center" vertical="center" wrapText="1"/>
    </xf>
    <xf numFmtId="179" fontId="19" fillId="3" borderId="14" xfId="0" applyNumberFormat="1" applyFont="1" applyFill="1" applyBorder="1" applyAlignment="1">
      <alignment horizontal="right" vertical="center"/>
    </xf>
    <xf numFmtId="177" fontId="8" fillId="0" borderId="1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center" vertical="center"/>
    </xf>
    <xf numFmtId="0" fontId="9" fillId="0" borderId="15" xfId="2" applyNumberFormat="1" applyFont="1" applyFill="1" applyBorder="1" applyAlignment="1" applyProtection="1">
      <alignment horizontal="center" vertical="center"/>
    </xf>
    <xf numFmtId="0" fontId="9" fillId="0" borderId="3" xfId="2" applyNumberFormat="1" applyFont="1" applyFill="1" applyBorder="1" applyAlignment="1" applyProtection="1">
      <alignment horizontal="center" vertical="center"/>
    </xf>
    <xf numFmtId="0" fontId="9" fillId="0" borderId="2" xfId="2" applyNumberFormat="1" applyFont="1" applyFill="1" applyBorder="1" applyAlignment="1" applyProtection="1">
      <alignment horizontal="center" vertical="center"/>
    </xf>
    <xf numFmtId="0" fontId="9" fillId="0" borderId="11" xfId="2" applyNumberFormat="1" applyFont="1" applyFill="1" applyBorder="1" applyAlignment="1" applyProtection="1">
      <alignment horizontal="center" vertical="center"/>
    </xf>
    <xf numFmtId="0" fontId="9" fillId="0" borderId="9" xfId="2" applyNumberFormat="1" applyFont="1" applyFill="1" applyBorder="1" applyAlignment="1" applyProtection="1">
      <alignment horizontal="center" vertical="center" wrapText="1"/>
    </xf>
    <xf numFmtId="0" fontId="9" fillId="0" borderId="11" xfId="2" applyNumberFormat="1" applyFont="1" applyFill="1" applyBorder="1" applyAlignment="1" applyProtection="1">
      <alignment horizontal="center" vertical="center" wrapText="1"/>
    </xf>
    <xf numFmtId="0" fontId="9" fillId="0" borderId="10" xfId="2" applyNumberFormat="1" applyFont="1" applyFill="1" applyBorder="1" applyAlignment="1" applyProtection="1">
      <alignment horizontal="center" vertical="center"/>
    </xf>
    <xf numFmtId="0" fontId="9" fillId="0" borderId="12" xfId="2" applyNumberFormat="1" applyFont="1" applyFill="1" applyBorder="1" applyAlignment="1" applyProtection="1">
      <alignment horizontal="center" vertical="center"/>
    </xf>
    <xf numFmtId="0" fontId="9" fillId="0" borderId="5" xfId="2" applyNumberFormat="1" applyFont="1" applyFill="1" applyBorder="1" applyAlignment="1" applyProtection="1">
      <alignment horizontal="center" vertical="center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9" fillId="0" borderId="9" xfId="2" applyNumberFormat="1" applyFont="1" applyFill="1" applyBorder="1" applyAlignment="1" applyProtection="1">
      <alignment horizontal="center" vertical="center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9" fillId="0" borderId="4" xfId="2" applyNumberFormat="1" applyFont="1" applyFill="1" applyBorder="1" applyAlignment="1" applyProtection="1">
      <alignment horizontal="center" vertical="center" wrapText="1"/>
    </xf>
  </cellXfs>
  <cellStyles count="3">
    <cellStyle name="常规" xfId="0" builtinId="0"/>
    <cellStyle name="常规 3" xfId="1"/>
    <cellStyle name="常规 4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RowHeight="14.25"/>
  <cols>
    <col min="1" max="1" width="15" style="6" hidden="1" customWidth="1"/>
    <col min="2" max="2" width="15.375" style="6" customWidth="1"/>
    <col min="3" max="3" width="59.75" customWidth="1"/>
    <col min="4" max="4" width="13" style="6" customWidth="1"/>
    <col min="5" max="5" width="101.5" customWidth="1"/>
    <col min="6" max="6" width="29.25" customWidth="1"/>
    <col min="7" max="7" width="30.75" style="6" customWidth="1"/>
    <col min="8" max="8" width="28.5" style="6" customWidth="1"/>
    <col min="9" max="9" width="72.875" customWidth="1"/>
  </cols>
  <sheetData>
    <row r="2" spans="1:9" ht="24.7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</row>
    <row r="4" spans="1:9" ht="23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3.2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3.2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3.2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3.2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3.2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3.2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3.2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3.2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3.2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3.2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3.2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3.2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3.2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3.2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3.2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3.2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3.2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3.2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3.2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3.2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3.2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3.2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3.2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3.2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3.2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3.2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3.2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3.2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3.2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3.2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3.2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3.2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3.2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3.2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3.2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3.2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3.2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3.2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3.2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3.2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3.2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3.2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3.2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3.2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3.2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3.2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3.2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3.2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3.2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3.2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3.2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3.2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3.2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3.2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3.2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3.2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3.2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3.2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3.2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3.2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3.2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3.2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3.2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3.2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3.2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3.2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3.2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3.2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3.2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3.2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3.2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3.2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3.2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3.2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3.2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3.2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3.2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3.2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3.2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3.2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3.2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3.2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3.2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3.2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3.2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3.2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3.2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3.2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3.2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3.2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3.2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3.2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3.2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3.2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3.2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3.2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3.2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3.2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3.2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3.2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3.2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3.2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3.2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3.2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3.2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3.2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3.2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3.2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3.2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3.2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3.2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3.2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3.2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3.2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3.2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3.2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3.2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3.2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3.2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3.2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3.2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3.2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3.2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3.2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3.2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3.2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3.2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3.2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3.2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3.2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3.2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3.2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3.2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3.2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3.2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3.2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3.2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3.2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3.2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3.2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3.2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3.2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3.2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3.2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3.2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3.2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3.2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3.2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3.2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3.2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3.2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3.2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3.2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3.2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3.2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3.2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3.2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3.2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3.2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3.2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3.2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3.2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3.2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3.2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3.2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3.2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3.2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3.2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3.2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3.2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3.2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3.2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3.2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3.2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3.2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3.2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3.2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3.2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3.2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3.2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3.2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3.2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3.2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3.2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3.2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3.2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3.2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3.2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3.2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3.2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3.2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3.2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3.2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3.2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3.2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3.2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3.2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3.2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3.2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3.2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3.2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3.2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3.2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3.2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3.2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3.2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3.2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3.2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3.2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3.2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3.2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3.2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3.2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3.2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3.2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3.2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3.2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3.2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3.2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3.2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3.2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3.2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3.2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3.2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3.2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3.2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3.2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3.2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3.2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3.2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3.2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3.2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3.2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3.2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3.2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3.2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3.2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3.2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3.2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3.2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3.2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3.2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3.2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3.2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3.2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3.2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3.2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3.2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3.2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3.2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3.2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3.2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3.2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3.2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>
      <pane ySplit="6" topLeftCell="A7" activePane="bottomLeft" state="frozen"/>
      <selection activeCell="C6" sqref="C6"/>
      <selection pane="bottomLeft" activeCell="C13" sqref="C13"/>
    </sheetView>
  </sheetViews>
  <sheetFormatPr defaultColWidth="6.875" defaultRowHeight="20.100000000000001" customHeight="1"/>
  <cols>
    <col min="1" max="1" width="22.875" style="24" customWidth="1"/>
    <col min="2" max="2" width="19" style="24" customWidth="1"/>
    <col min="3" max="3" width="27.875" style="24" customWidth="1"/>
    <col min="4" max="4" width="19" style="24" customWidth="1"/>
    <col min="5" max="5" width="17.5" style="24" customWidth="1"/>
    <col min="6" max="6" width="17.125" style="24" customWidth="1"/>
    <col min="7" max="7" width="16.375" style="24" customWidth="1"/>
    <col min="8" max="16384" width="6.875" style="25"/>
  </cols>
  <sheetData>
    <row r="1" spans="1:13" s="9" customFormat="1" ht="20.100000000000001" customHeight="1">
      <c r="A1" s="7" t="s">
        <v>311</v>
      </c>
      <c r="B1" s="8"/>
      <c r="C1" s="8"/>
      <c r="D1" s="8"/>
      <c r="E1" s="8"/>
      <c r="F1" s="8"/>
      <c r="G1" s="8"/>
    </row>
    <row r="2" spans="1:13" s="9" customFormat="1" ht="39" customHeight="1">
      <c r="A2" s="125" t="s">
        <v>555</v>
      </c>
      <c r="B2" s="10"/>
      <c r="C2" s="10"/>
      <c r="D2" s="10"/>
      <c r="E2" s="10"/>
      <c r="F2" s="10"/>
      <c r="G2" s="10"/>
    </row>
    <row r="3" spans="1:13" s="9" customFormat="1" ht="20.100000000000001" customHeight="1">
      <c r="A3" s="11"/>
      <c r="B3" s="8"/>
      <c r="C3" s="8"/>
      <c r="D3" s="8"/>
      <c r="E3" s="8"/>
      <c r="F3" s="8"/>
      <c r="G3" s="8"/>
    </row>
    <row r="4" spans="1:13" s="9" customFormat="1" ht="30.75" customHeight="1">
      <c r="A4" s="12"/>
      <c r="B4" s="13"/>
      <c r="C4" s="13"/>
      <c r="D4" s="13"/>
      <c r="E4" s="13"/>
      <c r="F4" s="13"/>
      <c r="G4" s="14" t="s">
        <v>312</v>
      </c>
    </row>
    <row r="5" spans="1:13" s="9" customFormat="1" ht="20.100000000000001" customHeight="1">
      <c r="A5" s="151" t="s">
        <v>313</v>
      </c>
      <c r="B5" s="151"/>
      <c r="C5" s="151" t="s">
        <v>314</v>
      </c>
      <c r="D5" s="151"/>
      <c r="E5" s="151"/>
      <c r="F5" s="151"/>
      <c r="G5" s="151"/>
    </row>
    <row r="6" spans="1:13" s="9" customFormat="1" ht="45" customHeight="1">
      <c r="A6" s="15" t="s">
        <v>315</v>
      </c>
      <c r="B6" s="15" t="s">
        <v>316</v>
      </c>
      <c r="C6" s="15" t="s">
        <v>315</v>
      </c>
      <c r="D6" s="15" t="s">
        <v>317</v>
      </c>
      <c r="E6" s="15" t="s">
        <v>318</v>
      </c>
      <c r="F6" s="15" t="s">
        <v>319</v>
      </c>
      <c r="G6" s="15" t="s">
        <v>320</v>
      </c>
    </row>
    <row r="7" spans="1:13" s="9" customFormat="1" ht="20.100000000000001" customHeight="1">
      <c r="A7" s="122" t="s">
        <v>321</v>
      </c>
      <c r="B7" s="94">
        <f>SUM(B8:B10)</f>
        <v>10697.67</v>
      </c>
      <c r="C7" s="120" t="s">
        <v>322</v>
      </c>
      <c r="D7" s="131">
        <f>SUM(D8:D15)</f>
        <v>13522.5</v>
      </c>
      <c r="E7" s="131">
        <f>SUM(E8:E15)</f>
        <v>13168.060000000001</v>
      </c>
      <c r="F7" s="131">
        <f>SUM(F8:F15)</f>
        <v>354.44</v>
      </c>
      <c r="G7" s="99">
        <f>SUM(G8:G15)</f>
        <v>0</v>
      </c>
    </row>
    <row r="8" spans="1:13" s="9" customFormat="1" ht="20.100000000000001" customHeight="1">
      <c r="A8" s="16" t="s">
        <v>323</v>
      </c>
      <c r="B8" s="95">
        <v>10397.67</v>
      </c>
      <c r="C8" s="130" t="s">
        <v>449</v>
      </c>
      <c r="D8" s="132">
        <v>609.79999999999995</v>
      </c>
      <c r="E8" s="132">
        <v>609.79999999999995</v>
      </c>
      <c r="F8" s="133"/>
      <c r="G8" s="100"/>
    </row>
    <row r="9" spans="1:13" s="9" customFormat="1" ht="20.100000000000001" customHeight="1">
      <c r="A9" s="16" t="s">
        <v>324</v>
      </c>
      <c r="B9" s="96">
        <v>300</v>
      </c>
      <c r="C9" s="130" t="s">
        <v>450</v>
      </c>
      <c r="D9" s="132">
        <v>266.7</v>
      </c>
      <c r="E9" s="132">
        <v>266.7</v>
      </c>
      <c r="F9" s="133"/>
      <c r="G9" s="100"/>
    </row>
    <row r="10" spans="1:13" s="9" customFormat="1" ht="20.100000000000001" customHeight="1">
      <c r="A10" s="17" t="s">
        <v>325</v>
      </c>
      <c r="B10" s="97"/>
      <c r="C10" s="130" t="s">
        <v>455</v>
      </c>
      <c r="D10" s="132">
        <v>965.44</v>
      </c>
      <c r="E10" s="132">
        <v>611</v>
      </c>
      <c r="F10" s="132">
        <v>354.44</v>
      </c>
      <c r="G10" s="100"/>
    </row>
    <row r="11" spans="1:13" s="9" customFormat="1" ht="20.100000000000001" customHeight="1">
      <c r="A11" s="123" t="s">
        <v>326</v>
      </c>
      <c r="B11" s="94">
        <f>SUM(B12:B14)</f>
        <v>2824.83</v>
      </c>
      <c r="C11" s="130" t="s">
        <v>456</v>
      </c>
      <c r="D11" s="132">
        <v>8343.82</v>
      </c>
      <c r="E11" s="132">
        <v>8343.82</v>
      </c>
      <c r="F11" s="133"/>
      <c r="G11" s="100"/>
    </row>
    <row r="12" spans="1:13" s="9" customFormat="1" ht="20.100000000000001" customHeight="1">
      <c r="A12" s="17" t="s">
        <v>323</v>
      </c>
      <c r="B12" s="95">
        <v>2770.39</v>
      </c>
      <c r="C12" s="130" t="s">
        <v>451</v>
      </c>
      <c r="D12" s="132">
        <v>2285.7800000000002</v>
      </c>
      <c r="E12" s="132">
        <v>2285.7800000000002</v>
      </c>
      <c r="F12" s="133"/>
      <c r="G12" s="100"/>
    </row>
    <row r="13" spans="1:13" s="9" customFormat="1" ht="20.100000000000001" customHeight="1">
      <c r="A13" s="17" t="s">
        <v>324</v>
      </c>
      <c r="B13" s="96">
        <v>54.44</v>
      </c>
      <c r="C13" s="130" t="s">
        <v>457</v>
      </c>
      <c r="D13" s="132">
        <v>1050.96</v>
      </c>
      <c r="E13" s="132">
        <v>1050.96</v>
      </c>
      <c r="F13" s="133"/>
      <c r="G13" s="100"/>
    </row>
    <row r="14" spans="1:13" s="9" customFormat="1" ht="20.100000000000001" customHeight="1">
      <c r="A14" s="16" t="s">
        <v>325</v>
      </c>
      <c r="B14" s="97"/>
      <c r="C14" s="18"/>
      <c r="D14" s="133">
        <f>SUM(E14:G14)</f>
        <v>0</v>
      </c>
      <c r="E14" s="133"/>
      <c r="F14" s="133"/>
      <c r="G14" s="100"/>
      <c r="M14" s="21"/>
    </row>
    <row r="15" spans="1:13" s="9" customFormat="1" ht="20.100000000000001" customHeight="1">
      <c r="A15" s="19"/>
      <c r="B15" s="98"/>
      <c r="C15" s="20"/>
      <c r="D15" s="133">
        <f>SUM(E15:G15)</f>
        <v>0</v>
      </c>
      <c r="E15" s="134"/>
      <c r="F15" s="134"/>
      <c r="G15" s="101"/>
    </row>
    <row r="16" spans="1:13" s="9" customFormat="1" ht="20.100000000000001" customHeight="1">
      <c r="A16" s="19"/>
      <c r="B16" s="98"/>
      <c r="C16" s="121" t="s">
        <v>327</v>
      </c>
      <c r="D16" s="133">
        <f>SUM(E16:G16)</f>
        <v>0</v>
      </c>
      <c r="E16" s="135">
        <f>B8+B12-E7</f>
        <v>0</v>
      </c>
      <c r="F16" s="135">
        <f>B9+B13-F7</f>
        <v>0</v>
      </c>
      <c r="G16" s="102">
        <f>B10+B14-G7</f>
        <v>0</v>
      </c>
    </row>
    <row r="17" spans="1:7" s="9" customFormat="1" ht="20.100000000000001" customHeight="1">
      <c r="A17" s="19"/>
      <c r="B17" s="98"/>
      <c r="C17" s="121" t="s">
        <v>454</v>
      </c>
      <c r="D17" s="133">
        <f>SUM(E17:G17)</f>
        <v>0</v>
      </c>
      <c r="E17" s="135"/>
      <c r="F17" s="135"/>
      <c r="G17" s="103"/>
    </row>
    <row r="18" spans="1:7" s="9" customFormat="1" ht="20.100000000000001" customHeight="1">
      <c r="A18" s="19" t="s">
        <v>420</v>
      </c>
      <c r="B18" s="103">
        <f>B7+B11</f>
        <v>13522.5</v>
      </c>
      <c r="C18" s="22" t="s">
        <v>421</v>
      </c>
      <c r="D18" s="135">
        <f>SUM(D7+D16)</f>
        <v>13522.5</v>
      </c>
      <c r="E18" s="135">
        <f>SUM(E7+E16)</f>
        <v>13168.060000000001</v>
      </c>
      <c r="F18" s="135">
        <f>SUM(F7+F16)</f>
        <v>354.44</v>
      </c>
      <c r="G18" s="102">
        <f>SUM(G7+G16)</f>
        <v>0</v>
      </c>
    </row>
    <row r="19" spans="1:7" ht="20.100000000000001" customHeight="1">
      <c r="A19" s="23"/>
      <c r="B19" s="23"/>
      <c r="C19" s="23"/>
      <c r="D19" s="23"/>
      <c r="E19" s="23"/>
      <c r="F19" s="23"/>
    </row>
  </sheetData>
  <mergeCells count="2">
    <mergeCell ref="A5:B5"/>
    <mergeCell ref="C5:G5"/>
  </mergeCells>
  <phoneticPr fontId="2" type="noConversion"/>
  <dataValidations count="1">
    <dataValidation showInputMessage="1" showErrorMessage="1" prompt="若无数据则为空,不输&quot;0&quot;" sqref="B7:B18 D14:E18 F11:F18 F7:F9 G7:G18 D7:E7"/>
  </dataValidations>
  <printOptions horizontalCentered="1"/>
  <pageMargins left="0" right="0" top="0.59" bottom="0" header="0.64" footer="0.49999999249075339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showGridLines="0" showZeros="0" workbookViewId="0">
      <pane xSplit="2" ySplit="6" topLeftCell="C37" activePane="bottomRight" state="frozen"/>
      <selection activeCell="B11" sqref="B11"/>
      <selection pane="topRight" activeCell="B11" sqref="B11"/>
      <selection pane="bottomLeft" activeCell="B11" sqref="B11"/>
      <selection pane="bottomRight" activeCell="B46" sqref="B46"/>
    </sheetView>
  </sheetViews>
  <sheetFormatPr defaultColWidth="6.875" defaultRowHeight="12.75" customHeight="1"/>
  <cols>
    <col min="1" max="1" width="14.75" style="27" customWidth="1"/>
    <col min="2" max="2" width="39.875" style="27" customWidth="1"/>
    <col min="3" max="3" width="20.5" style="27" customWidth="1"/>
    <col min="4" max="4" width="19.875" style="27" customWidth="1"/>
    <col min="5" max="5" width="19.375" style="27" customWidth="1"/>
    <col min="6" max="6" width="18.5" style="27" customWidth="1"/>
    <col min="7" max="249" width="6.875" style="27"/>
    <col min="250" max="250" width="23.625" style="27" customWidth="1"/>
    <col min="251" max="251" width="44.625" style="27" customWidth="1"/>
    <col min="252" max="252" width="16.5" style="27" customWidth="1"/>
    <col min="253" max="255" width="13.625" style="27" customWidth="1"/>
    <col min="256" max="16384" width="6.875" style="27"/>
  </cols>
  <sheetData>
    <row r="1" spans="1:6" ht="20.100000000000001" customHeight="1">
      <c r="A1" s="26" t="s">
        <v>328</v>
      </c>
    </row>
    <row r="2" spans="1:6" ht="42" customHeight="1">
      <c r="A2" s="129" t="s">
        <v>556</v>
      </c>
      <c r="B2" s="28"/>
      <c r="C2" s="28"/>
      <c r="D2" s="28"/>
      <c r="E2" s="28"/>
      <c r="F2" s="28"/>
    </row>
    <row r="3" spans="1:6" ht="20.100000000000001" customHeight="1">
      <c r="A3" s="29"/>
      <c r="B3" s="28"/>
      <c r="C3" s="28"/>
      <c r="D3" s="28"/>
      <c r="E3" s="28"/>
      <c r="F3" s="28"/>
    </row>
    <row r="4" spans="1:6" ht="30.75" customHeight="1">
      <c r="A4" s="30"/>
      <c r="B4" s="31"/>
      <c r="C4" s="31"/>
      <c r="D4" s="31"/>
      <c r="E4" s="31"/>
      <c r="F4" s="32" t="s">
        <v>312</v>
      </c>
    </row>
    <row r="5" spans="1:6" ht="20.100000000000001" customHeight="1">
      <c r="A5" s="152" t="s">
        <v>329</v>
      </c>
      <c r="B5" s="152"/>
      <c r="C5" s="153" t="s">
        <v>330</v>
      </c>
      <c r="D5" s="152" t="s">
        <v>331</v>
      </c>
      <c r="E5" s="152"/>
      <c r="F5" s="152"/>
    </row>
    <row r="6" spans="1:6" ht="20.100000000000001" customHeight="1">
      <c r="A6" s="33" t="s">
        <v>332</v>
      </c>
      <c r="B6" s="33" t="s">
        <v>333</v>
      </c>
      <c r="C6" s="152"/>
      <c r="D6" s="33" t="s">
        <v>334</v>
      </c>
      <c r="E6" s="33" t="s">
        <v>335</v>
      </c>
      <c r="F6" s="33" t="s">
        <v>336</v>
      </c>
    </row>
    <row r="7" spans="1:6" s="91" customFormat="1" ht="20.100000000000001" customHeight="1">
      <c r="A7" s="69"/>
      <c r="B7" s="118" t="s">
        <v>548</v>
      </c>
      <c r="C7" s="137">
        <f>C8+C15+C21+C24+C44+C53</f>
        <v>15065.25</v>
      </c>
      <c r="D7" s="137">
        <f>D8+D15+D21+D24+D44+D53</f>
        <v>13168.059999999998</v>
      </c>
      <c r="E7" s="137">
        <f>E8+E15+E21+E24+E44+E53</f>
        <v>4477.71</v>
      </c>
      <c r="F7" s="137">
        <f>F8+F15+F21+F24+F44+F53</f>
        <v>8690.3499999999985</v>
      </c>
    </row>
    <row r="8" spans="1:6" s="91" customFormat="1" ht="20.100000000000001" customHeight="1">
      <c r="A8" s="138" t="s">
        <v>458</v>
      </c>
      <c r="B8" s="138" t="s">
        <v>449</v>
      </c>
      <c r="C8" s="137">
        <v>551.03</v>
      </c>
      <c r="D8" s="139">
        <f>E8+F8</f>
        <v>609.79999999999995</v>
      </c>
      <c r="E8" s="139">
        <v>609.79999999999995</v>
      </c>
      <c r="F8" s="137"/>
    </row>
    <row r="9" spans="1:6" s="91" customFormat="1" ht="20.100000000000001" customHeight="1">
      <c r="A9" s="138" t="s">
        <v>459</v>
      </c>
      <c r="B9" s="138" t="s">
        <v>460</v>
      </c>
      <c r="C9" s="137">
        <v>551.03</v>
      </c>
      <c r="D9" s="139">
        <f t="shared" ref="D9:D55" si="0">E9+F9</f>
        <v>609.79999999999995</v>
      </c>
      <c r="E9" s="139">
        <v>609.79999999999995</v>
      </c>
      <c r="F9" s="137"/>
    </row>
    <row r="10" spans="1:6" s="91" customFormat="1" ht="20.100000000000001" customHeight="1">
      <c r="A10" s="138" t="s">
        <v>461</v>
      </c>
      <c r="B10" s="138" t="s">
        <v>462</v>
      </c>
      <c r="C10" s="137">
        <v>16</v>
      </c>
      <c r="D10" s="139">
        <f t="shared" si="0"/>
        <v>0</v>
      </c>
      <c r="E10" s="139"/>
      <c r="F10" s="137"/>
    </row>
    <row r="11" spans="1:6" s="91" customFormat="1" ht="20.100000000000001" customHeight="1">
      <c r="A11" s="138" t="s">
        <v>463</v>
      </c>
      <c r="B11" s="138" t="s">
        <v>464</v>
      </c>
      <c r="C11" s="137">
        <v>52</v>
      </c>
      <c r="D11" s="139">
        <f t="shared" si="0"/>
        <v>0</v>
      </c>
      <c r="E11" s="139"/>
      <c r="F11" s="137"/>
    </row>
    <row r="12" spans="1:6" s="91" customFormat="1" ht="20.100000000000001" customHeight="1">
      <c r="A12" s="138" t="s">
        <v>465</v>
      </c>
      <c r="B12" s="138" t="s">
        <v>466</v>
      </c>
      <c r="C12" s="137">
        <v>345.02</v>
      </c>
      <c r="D12" s="139">
        <f t="shared" si="0"/>
        <v>357.61</v>
      </c>
      <c r="E12" s="139">
        <v>357.61</v>
      </c>
      <c r="F12" s="137"/>
    </row>
    <row r="13" spans="1:6" s="91" customFormat="1" ht="20.100000000000001" customHeight="1">
      <c r="A13" s="138" t="s">
        <v>467</v>
      </c>
      <c r="B13" s="138" t="s">
        <v>468</v>
      </c>
      <c r="C13" s="137">
        <v>138.01</v>
      </c>
      <c r="D13" s="139">
        <f t="shared" si="0"/>
        <v>143.04</v>
      </c>
      <c r="E13" s="139">
        <v>143.04</v>
      </c>
      <c r="F13" s="137"/>
    </row>
    <row r="14" spans="1:6" s="91" customFormat="1" ht="20.100000000000001" customHeight="1">
      <c r="A14" s="145">
        <v>2080599</v>
      </c>
      <c r="B14" s="143" t="s">
        <v>554</v>
      </c>
      <c r="C14" s="137"/>
      <c r="D14" s="139">
        <f t="shared" si="0"/>
        <v>109.15</v>
      </c>
      <c r="E14" s="139">
        <v>109.15</v>
      </c>
      <c r="F14" s="137"/>
    </row>
    <row r="15" spans="1:6" s="91" customFormat="1" ht="20.100000000000001" customHeight="1">
      <c r="A15" s="138" t="s">
        <v>469</v>
      </c>
      <c r="B15" s="138" t="s">
        <v>470</v>
      </c>
      <c r="C15" s="137">
        <v>232.58</v>
      </c>
      <c r="D15" s="139">
        <f t="shared" si="0"/>
        <v>266.7</v>
      </c>
      <c r="E15" s="137">
        <v>266.7</v>
      </c>
      <c r="F15" s="137"/>
    </row>
    <row r="16" spans="1:6" s="91" customFormat="1" ht="20.100000000000001" customHeight="1">
      <c r="A16" s="138" t="s">
        <v>471</v>
      </c>
      <c r="B16" s="138" t="s">
        <v>472</v>
      </c>
      <c r="C16" s="137">
        <f>SUM(C17:C20)</f>
        <v>232.57999999999998</v>
      </c>
      <c r="D16" s="139">
        <f t="shared" si="0"/>
        <v>266.7</v>
      </c>
      <c r="E16" s="137">
        <v>266.7</v>
      </c>
      <c r="F16" s="137"/>
    </row>
    <row r="17" spans="1:6" s="91" customFormat="1" ht="20.100000000000001" customHeight="1">
      <c r="A17" s="138" t="s">
        <v>473</v>
      </c>
      <c r="B17" s="138" t="s">
        <v>474</v>
      </c>
      <c r="C17" s="137">
        <v>20.62</v>
      </c>
      <c r="D17" s="139">
        <f t="shared" si="0"/>
        <v>19.84</v>
      </c>
      <c r="E17" s="137">
        <v>19.84</v>
      </c>
      <c r="F17" s="137"/>
    </row>
    <row r="18" spans="1:6" s="91" customFormat="1" ht="20.100000000000001" customHeight="1">
      <c r="A18" s="138" t="s">
        <v>475</v>
      </c>
      <c r="B18" s="138" t="s">
        <v>476</v>
      </c>
      <c r="C18" s="137">
        <v>107</v>
      </c>
      <c r="D18" s="139">
        <f t="shared" si="0"/>
        <v>132.15</v>
      </c>
      <c r="E18" s="137">
        <v>132.15</v>
      </c>
      <c r="F18" s="137"/>
    </row>
    <row r="19" spans="1:6" s="91" customFormat="1" ht="20.100000000000001" customHeight="1">
      <c r="A19" s="138" t="s">
        <v>477</v>
      </c>
      <c r="B19" s="138" t="s">
        <v>478</v>
      </c>
      <c r="C19" s="137">
        <v>71.52</v>
      </c>
      <c r="D19" s="139">
        <f t="shared" si="0"/>
        <v>74.06</v>
      </c>
      <c r="E19" s="137">
        <v>74.06</v>
      </c>
      <c r="F19" s="137"/>
    </row>
    <row r="20" spans="1:6" s="91" customFormat="1" ht="20.100000000000001" customHeight="1">
      <c r="A20" s="138" t="s">
        <v>479</v>
      </c>
      <c r="B20" s="138" t="s">
        <v>480</v>
      </c>
      <c r="C20" s="137">
        <v>33.44</v>
      </c>
      <c r="D20" s="139">
        <f t="shared" si="0"/>
        <v>40.65</v>
      </c>
      <c r="E20" s="137">
        <v>40.65</v>
      </c>
      <c r="F20" s="137"/>
    </row>
    <row r="21" spans="1:6" s="91" customFormat="1" ht="20.100000000000001" customHeight="1">
      <c r="A21" s="138" t="s">
        <v>481</v>
      </c>
      <c r="B21" s="138" t="s">
        <v>455</v>
      </c>
      <c r="C21" s="137">
        <v>575.17999999999995</v>
      </c>
      <c r="D21" s="139">
        <f t="shared" si="0"/>
        <v>611</v>
      </c>
      <c r="E21" s="137"/>
      <c r="F21" s="137">
        <v>611</v>
      </c>
    </row>
    <row r="22" spans="1:6" s="91" customFormat="1" ht="20.100000000000001" customHeight="1">
      <c r="A22" s="138" t="s">
        <v>482</v>
      </c>
      <c r="B22" s="138" t="s">
        <v>483</v>
      </c>
      <c r="C22" s="137">
        <v>575.17999999999995</v>
      </c>
      <c r="D22" s="139">
        <f t="shared" si="0"/>
        <v>611</v>
      </c>
      <c r="E22" s="137"/>
      <c r="F22" s="137">
        <v>611</v>
      </c>
    </row>
    <row r="23" spans="1:6" s="91" customFormat="1" ht="20.100000000000001" customHeight="1">
      <c r="A23" s="138" t="s">
        <v>484</v>
      </c>
      <c r="B23" s="138" t="s">
        <v>485</v>
      </c>
      <c r="C23" s="137">
        <v>575.17999999999995</v>
      </c>
      <c r="D23" s="139">
        <f t="shared" si="0"/>
        <v>611</v>
      </c>
      <c r="E23" s="137"/>
      <c r="F23" s="137">
        <v>611</v>
      </c>
    </row>
    <row r="24" spans="1:6" s="91" customFormat="1" ht="20.100000000000001" customHeight="1">
      <c r="A24" s="138" t="s">
        <v>486</v>
      </c>
      <c r="B24" s="138" t="s">
        <v>487</v>
      </c>
      <c r="C24" s="137">
        <f>C25+C41</f>
        <v>10367.67</v>
      </c>
      <c r="D24" s="139">
        <f t="shared" si="0"/>
        <v>8343.82</v>
      </c>
      <c r="E24" s="137">
        <v>3386.65</v>
      </c>
      <c r="F24" s="137">
        <f>F25+F41</f>
        <v>4957.17</v>
      </c>
    </row>
    <row r="25" spans="1:6" s="91" customFormat="1" ht="20.100000000000001" customHeight="1">
      <c r="A25" s="138" t="s">
        <v>488</v>
      </c>
      <c r="B25" s="138" t="s">
        <v>489</v>
      </c>
      <c r="C25" s="137">
        <v>9568.65</v>
      </c>
      <c r="D25" s="139">
        <f t="shared" si="0"/>
        <v>7073.82</v>
      </c>
      <c r="E25" s="137">
        <v>3386.65</v>
      </c>
      <c r="F25" s="137">
        <v>3687.17</v>
      </c>
    </row>
    <row r="26" spans="1:6" s="91" customFormat="1" ht="20.100000000000001" customHeight="1">
      <c r="A26" s="138" t="s">
        <v>490</v>
      </c>
      <c r="B26" s="138" t="s">
        <v>418</v>
      </c>
      <c r="C26" s="137">
        <v>472.56</v>
      </c>
      <c r="D26" s="139">
        <f t="shared" si="0"/>
        <v>463.13</v>
      </c>
      <c r="E26" s="137">
        <v>463.13</v>
      </c>
      <c r="F26" s="137"/>
    </row>
    <row r="27" spans="1:6" s="91" customFormat="1" ht="20.100000000000001" customHeight="1">
      <c r="A27" s="138" t="s">
        <v>491</v>
      </c>
      <c r="B27" s="138" t="s">
        <v>419</v>
      </c>
      <c r="C27" s="137">
        <v>35</v>
      </c>
      <c r="D27" s="139">
        <f t="shared" si="0"/>
        <v>50</v>
      </c>
      <c r="E27" s="137"/>
      <c r="F27" s="137">
        <v>50</v>
      </c>
    </row>
    <row r="28" spans="1:6" s="91" customFormat="1" ht="20.100000000000001" customHeight="1">
      <c r="A28" s="138" t="s">
        <v>492</v>
      </c>
      <c r="B28" s="138" t="s">
        <v>493</v>
      </c>
      <c r="C28" s="137">
        <v>42</v>
      </c>
      <c r="D28" s="139">
        <f t="shared" si="0"/>
        <v>0</v>
      </c>
      <c r="E28" s="137"/>
      <c r="F28" s="137"/>
    </row>
    <row r="29" spans="1:6" s="91" customFormat="1" ht="20.100000000000001" customHeight="1">
      <c r="A29" s="138" t="s">
        <v>494</v>
      </c>
      <c r="B29" s="138" t="s">
        <v>495</v>
      </c>
      <c r="C29" s="137"/>
      <c r="D29" s="139">
        <f t="shared" si="0"/>
        <v>595</v>
      </c>
      <c r="E29" s="137"/>
      <c r="F29" s="137">
        <v>595</v>
      </c>
    </row>
    <row r="30" spans="1:6" s="91" customFormat="1" ht="20.100000000000001" customHeight="1">
      <c r="A30" s="138" t="s">
        <v>496</v>
      </c>
      <c r="B30" s="138" t="s">
        <v>497</v>
      </c>
      <c r="C30" s="137">
        <v>30</v>
      </c>
      <c r="D30" s="139">
        <f t="shared" si="0"/>
        <v>0</v>
      </c>
      <c r="E30" s="137"/>
      <c r="F30" s="137"/>
    </row>
    <row r="31" spans="1:6" s="91" customFormat="1" ht="20.100000000000001" customHeight="1">
      <c r="A31" s="138" t="s">
        <v>498</v>
      </c>
      <c r="B31" s="138" t="s">
        <v>499</v>
      </c>
      <c r="C31" s="137">
        <v>75</v>
      </c>
      <c r="D31" s="139">
        <f t="shared" si="0"/>
        <v>0</v>
      </c>
      <c r="E31" s="137"/>
      <c r="F31" s="137"/>
    </row>
    <row r="32" spans="1:6" s="91" customFormat="1" ht="20.100000000000001" customHeight="1">
      <c r="A32" s="138" t="s">
        <v>498</v>
      </c>
      <c r="B32" s="138" t="s">
        <v>500</v>
      </c>
      <c r="C32" s="137"/>
      <c r="D32" s="139">
        <f t="shared" si="0"/>
        <v>80</v>
      </c>
      <c r="E32" s="137"/>
      <c r="F32" s="137">
        <v>80</v>
      </c>
    </row>
    <row r="33" spans="1:6" s="91" customFormat="1" ht="20.100000000000001" customHeight="1">
      <c r="A33" s="138" t="s">
        <v>501</v>
      </c>
      <c r="B33" s="138" t="s">
        <v>502</v>
      </c>
      <c r="C33" s="137">
        <v>70</v>
      </c>
      <c r="D33" s="139">
        <f t="shared" si="0"/>
        <v>72</v>
      </c>
      <c r="E33" s="137"/>
      <c r="F33" s="137">
        <v>72</v>
      </c>
    </row>
    <row r="34" spans="1:6" s="91" customFormat="1" ht="20.100000000000001" customHeight="1">
      <c r="A34" s="138" t="s">
        <v>503</v>
      </c>
      <c r="B34" s="138" t="s">
        <v>504</v>
      </c>
      <c r="C34" s="137">
        <v>1271</v>
      </c>
      <c r="D34" s="139">
        <f t="shared" si="0"/>
        <v>1291</v>
      </c>
      <c r="E34" s="137"/>
      <c r="F34" s="137">
        <v>1291</v>
      </c>
    </row>
    <row r="35" spans="1:6" s="91" customFormat="1" ht="20.100000000000001" customHeight="1">
      <c r="A35" s="138" t="s">
        <v>505</v>
      </c>
      <c r="B35" s="138" t="s">
        <v>506</v>
      </c>
      <c r="C35" s="137">
        <v>1383.77</v>
      </c>
      <c r="D35" s="139">
        <f t="shared" si="0"/>
        <v>0</v>
      </c>
      <c r="E35" s="137"/>
      <c r="F35" s="137"/>
    </row>
    <row r="36" spans="1:6" s="91" customFormat="1" ht="20.100000000000001" customHeight="1">
      <c r="A36" s="138" t="s">
        <v>507</v>
      </c>
      <c r="B36" s="138" t="s">
        <v>508</v>
      </c>
      <c r="C36" s="137">
        <v>5</v>
      </c>
      <c r="D36" s="139">
        <f t="shared" si="0"/>
        <v>0</v>
      </c>
      <c r="E36" s="137"/>
      <c r="F36" s="137"/>
    </row>
    <row r="37" spans="1:6" s="91" customFormat="1" ht="20.100000000000001" customHeight="1">
      <c r="A37" s="138" t="s">
        <v>509</v>
      </c>
      <c r="B37" s="138" t="s">
        <v>510</v>
      </c>
      <c r="C37" s="137">
        <v>12</v>
      </c>
      <c r="D37" s="139">
        <f t="shared" si="0"/>
        <v>187</v>
      </c>
      <c r="E37" s="137"/>
      <c r="F37" s="137">
        <v>187</v>
      </c>
    </row>
    <row r="38" spans="1:6" s="91" customFormat="1" ht="20.100000000000001" customHeight="1">
      <c r="A38" s="138" t="s">
        <v>511</v>
      </c>
      <c r="B38" s="138" t="s">
        <v>512</v>
      </c>
      <c r="C38" s="137">
        <v>2904.17</v>
      </c>
      <c r="D38" s="139">
        <f t="shared" si="0"/>
        <v>2923.52</v>
      </c>
      <c r="E38" s="137">
        <v>2923.52</v>
      </c>
      <c r="F38" s="137"/>
    </row>
    <row r="39" spans="1:6" s="91" customFormat="1" ht="20.100000000000001" customHeight="1">
      <c r="A39" s="138" t="s">
        <v>513</v>
      </c>
      <c r="B39" s="138" t="s">
        <v>514</v>
      </c>
      <c r="C39" s="137"/>
      <c r="D39" s="139">
        <f t="shared" si="0"/>
        <v>1412.17</v>
      </c>
      <c r="E39" s="137"/>
      <c r="F39" s="137">
        <v>1412.17</v>
      </c>
    </row>
    <row r="40" spans="1:6" s="91" customFormat="1" ht="20.100000000000001" customHeight="1">
      <c r="A40" s="138" t="s">
        <v>513</v>
      </c>
      <c r="B40" s="138" t="s">
        <v>515</v>
      </c>
      <c r="C40" s="137">
        <v>3268.15</v>
      </c>
      <c r="D40" s="139">
        <f t="shared" si="0"/>
        <v>0</v>
      </c>
      <c r="E40" s="137"/>
      <c r="F40" s="137"/>
    </row>
    <row r="41" spans="1:6" s="91" customFormat="1" ht="20.100000000000001" customHeight="1">
      <c r="A41" s="138" t="s">
        <v>516</v>
      </c>
      <c r="B41" s="138" t="s">
        <v>517</v>
      </c>
      <c r="C41" s="137">
        <v>799.02</v>
      </c>
      <c r="D41" s="139">
        <f t="shared" si="0"/>
        <v>1270</v>
      </c>
      <c r="E41" s="137"/>
      <c r="F41" s="137">
        <v>1270</v>
      </c>
    </row>
    <row r="42" spans="1:6" s="91" customFormat="1" ht="20.100000000000001" customHeight="1">
      <c r="A42" s="138" t="s">
        <v>518</v>
      </c>
      <c r="B42" s="138" t="s">
        <v>519</v>
      </c>
      <c r="C42" s="137"/>
      <c r="D42" s="139">
        <f t="shared" si="0"/>
        <v>1270</v>
      </c>
      <c r="E42" s="137"/>
      <c r="F42" s="137">
        <v>1270</v>
      </c>
    </row>
    <row r="43" spans="1:6" s="91" customFormat="1" ht="20.100000000000001" customHeight="1">
      <c r="A43" s="138" t="s">
        <v>518</v>
      </c>
      <c r="B43" s="138" t="s">
        <v>520</v>
      </c>
      <c r="C43" s="137">
        <v>799.02</v>
      </c>
      <c r="D43" s="139">
        <f t="shared" si="0"/>
        <v>0</v>
      </c>
      <c r="E43" s="137"/>
      <c r="F43" s="137"/>
    </row>
    <row r="44" spans="1:6" s="91" customFormat="1" ht="20.100000000000001" customHeight="1">
      <c r="A44" s="138" t="s">
        <v>521</v>
      </c>
      <c r="B44" s="138" t="s">
        <v>451</v>
      </c>
      <c r="C44" s="137">
        <v>3338.79</v>
      </c>
      <c r="D44" s="139">
        <f t="shared" si="0"/>
        <v>2285.7799999999997</v>
      </c>
      <c r="E44" s="137">
        <v>214.56</v>
      </c>
      <c r="F44" s="137">
        <v>2071.2199999999998</v>
      </c>
    </row>
    <row r="45" spans="1:6" s="91" customFormat="1" ht="20.100000000000001" customHeight="1">
      <c r="A45" s="138" t="s">
        <v>522</v>
      </c>
      <c r="B45" s="138" t="s">
        <v>523</v>
      </c>
      <c r="C45" s="137">
        <v>3002.77</v>
      </c>
      <c r="D45" s="139">
        <f t="shared" si="0"/>
        <v>2071.2199999999998</v>
      </c>
      <c r="E45" s="137"/>
      <c r="F45" s="137">
        <v>2071.2199999999998</v>
      </c>
    </row>
    <row r="46" spans="1:6" s="91" customFormat="1" ht="20.100000000000001" customHeight="1">
      <c r="A46" s="138" t="s">
        <v>524</v>
      </c>
      <c r="B46" s="138" t="s">
        <v>525</v>
      </c>
      <c r="C46" s="137">
        <v>1383</v>
      </c>
      <c r="D46" s="139">
        <f t="shared" si="0"/>
        <v>870</v>
      </c>
      <c r="E46" s="137"/>
      <c r="F46" s="137">
        <v>870</v>
      </c>
    </row>
    <row r="47" spans="1:6" s="91" customFormat="1" ht="20.100000000000001" customHeight="1">
      <c r="A47" s="138" t="s">
        <v>526</v>
      </c>
      <c r="B47" s="138" t="s">
        <v>527</v>
      </c>
      <c r="C47" s="137"/>
      <c r="D47" s="139">
        <f t="shared" si="0"/>
        <v>469</v>
      </c>
      <c r="E47" s="137"/>
      <c r="F47" s="137">
        <v>469</v>
      </c>
    </row>
    <row r="48" spans="1:6" s="91" customFormat="1" ht="20.100000000000001" customHeight="1">
      <c r="A48" s="138" t="s">
        <v>528</v>
      </c>
      <c r="B48" s="138" t="s">
        <v>529</v>
      </c>
      <c r="C48" s="137">
        <v>1619.77</v>
      </c>
      <c r="D48" s="139">
        <f t="shared" si="0"/>
        <v>732.22</v>
      </c>
      <c r="E48" s="137"/>
      <c r="F48" s="137">
        <v>732.22</v>
      </c>
    </row>
    <row r="49" spans="1:6" s="91" customFormat="1" ht="20.100000000000001" customHeight="1">
      <c r="A49" s="138" t="s">
        <v>530</v>
      </c>
      <c r="B49" s="138" t="s">
        <v>531</v>
      </c>
      <c r="C49" s="137">
        <v>207.01</v>
      </c>
      <c r="D49" s="139">
        <f t="shared" si="0"/>
        <v>214.56</v>
      </c>
      <c r="E49" s="137">
        <v>214.56</v>
      </c>
      <c r="F49" s="137"/>
    </row>
    <row r="50" spans="1:6" s="91" customFormat="1" ht="20.100000000000001" customHeight="1">
      <c r="A50" s="138" t="s">
        <v>532</v>
      </c>
      <c r="B50" s="138" t="s">
        <v>533</v>
      </c>
      <c r="C50" s="137">
        <v>207.01</v>
      </c>
      <c r="D50" s="139">
        <f t="shared" si="0"/>
        <v>214.56</v>
      </c>
      <c r="E50" s="137">
        <v>214.56</v>
      </c>
      <c r="F50" s="137"/>
    </row>
    <row r="51" spans="1:6" s="91" customFormat="1" ht="20.100000000000001" customHeight="1">
      <c r="A51" s="138" t="s">
        <v>534</v>
      </c>
      <c r="B51" s="138" t="s">
        <v>535</v>
      </c>
      <c r="C51" s="137">
        <v>129</v>
      </c>
      <c r="D51" s="139">
        <f t="shared" si="0"/>
        <v>0</v>
      </c>
      <c r="E51" s="137"/>
      <c r="F51" s="137"/>
    </row>
    <row r="52" spans="1:6" s="91" customFormat="1" ht="20.100000000000001" customHeight="1">
      <c r="A52" s="138" t="s">
        <v>536</v>
      </c>
      <c r="B52" s="138" t="s">
        <v>537</v>
      </c>
      <c r="C52" s="137">
        <v>129</v>
      </c>
      <c r="D52" s="139">
        <f t="shared" si="0"/>
        <v>0</v>
      </c>
      <c r="E52" s="137"/>
      <c r="F52" s="137"/>
    </row>
    <row r="53" spans="1:6" s="91" customFormat="1" ht="20.100000000000001" customHeight="1">
      <c r="A53" s="138" t="s">
        <v>538</v>
      </c>
      <c r="B53" s="138" t="s">
        <v>457</v>
      </c>
      <c r="C53" s="137"/>
      <c r="D53" s="139">
        <f t="shared" si="0"/>
        <v>1050.96</v>
      </c>
      <c r="E53" s="137"/>
      <c r="F53" s="137">
        <v>1050.96</v>
      </c>
    </row>
    <row r="54" spans="1:6" s="91" customFormat="1" ht="20.100000000000001" customHeight="1">
      <c r="A54" s="138" t="s">
        <v>539</v>
      </c>
      <c r="B54" s="138" t="s">
        <v>540</v>
      </c>
      <c r="C54" s="137"/>
      <c r="D54" s="139">
        <f t="shared" si="0"/>
        <v>1050.96</v>
      </c>
      <c r="E54" s="137"/>
      <c r="F54" s="137">
        <v>1050.96</v>
      </c>
    </row>
    <row r="55" spans="1:6" s="91" customFormat="1" ht="20.100000000000001" customHeight="1">
      <c r="A55" s="138" t="s">
        <v>541</v>
      </c>
      <c r="B55" s="138" t="s">
        <v>506</v>
      </c>
      <c r="C55" s="137"/>
      <c r="D55" s="139">
        <f t="shared" si="0"/>
        <v>1050.96</v>
      </c>
      <c r="E55" s="137"/>
      <c r="F55" s="137">
        <v>1050.96</v>
      </c>
    </row>
    <row r="56" spans="1:6" s="91" customFormat="1" ht="20.100000000000001" customHeight="1">
      <c r="A56" s="83" t="s">
        <v>414</v>
      </c>
      <c r="B56" s="92"/>
      <c r="C56" s="92"/>
      <c r="D56" s="92"/>
      <c r="E56" s="92"/>
      <c r="F56" s="92"/>
    </row>
    <row r="57" spans="1:6" s="91" customFormat="1" ht="12.75" customHeight="1">
      <c r="A57" s="92"/>
      <c r="B57" s="92"/>
      <c r="C57" s="92"/>
      <c r="D57" s="92"/>
      <c r="E57" s="92"/>
      <c r="F57" s="92"/>
    </row>
    <row r="58" spans="1:6" s="91" customFormat="1" ht="12.75" customHeight="1">
      <c r="A58" s="92"/>
      <c r="B58" s="92"/>
      <c r="C58" s="92"/>
      <c r="D58" s="92"/>
      <c r="E58" s="92"/>
      <c r="F58" s="92"/>
    </row>
    <row r="59" spans="1:6" ht="12.75" customHeight="1">
      <c r="A59" s="34"/>
      <c r="B59" s="34"/>
      <c r="C59" s="34"/>
      <c r="D59" s="34"/>
      <c r="E59" s="34"/>
      <c r="F59" s="34"/>
    </row>
    <row r="60" spans="1:6" ht="12.75" customHeight="1">
      <c r="A60" s="34"/>
      <c r="B60" s="34"/>
      <c r="C60" s="34"/>
      <c r="E60" s="34"/>
      <c r="F60" s="34"/>
    </row>
    <row r="61" spans="1:6" ht="12.75" customHeight="1">
      <c r="A61" s="34"/>
      <c r="B61" s="34"/>
      <c r="C61" s="34"/>
      <c r="E61" s="34"/>
      <c r="F61" s="34"/>
    </row>
    <row r="62" spans="1:6" s="34" customFormat="1" ht="12.75" customHeight="1"/>
  </sheetData>
  <mergeCells count="3">
    <mergeCell ref="A5:B5"/>
    <mergeCell ref="C5:C6"/>
    <mergeCell ref="D5:F5"/>
  </mergeCells>
  <phoneticPr fontId="2" type="noConversion"/>
  <dataValidations xWindow="783" yWindow="973" count="1">
    <dataValidation allowBlank="1" showInputMessage="1" showErrorMessage="1" prompt="若无数据则为空,不输&quot;0&quot;" sqref="D8:F55"/>
  </dataValidations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showGridLines="0" showZeros="0" workbookViewId="0">
      <pane ySplit="7" topLeftCell="A38" activePane="bottomLeft" state="frozen"/>
      <selection activeCell="B11" sqref="B11"/>
      <selection pane="bottomLeft" activeCell="D55" sqref="D55"/>
    </sheetView>
  </sheetViews>
  <sheetFormatPr defaultColWidth="20.625" defaultRowHeight="20.100000000000001" customHeight="1"/>
  <cols>
    <col min="1" max="1" width="14.5" style="27" customWidth="1"/>
    <col min="2" max="2" width="36.5" style="27" customWidth="1"/>
    <col min="3" max="3" width="24.375" style="27" customWidth="1"/>
    <col min="4" max="4" width="24" style="27" customWidth="1"/>
    <col min="5" max="5" width="25" style="27" customWidth="1"/>
    <col min="6" max="252" width="6.875" style="27" customWidth="1"/>
    <col min="253" max="253" width="14.5" style="27" customWidth="1"/>
    <col min="254" max="254" width="33.375" style="27" customWidth="1"/>
    <col min="255" max="16384" width="20.625" style="27"/>
  </cols>
  <sheetData>
    <row r="1" spans="1:7" ht="20.100000000000001" customHeight="1">
      <c r="A1" s="26" t="s">
        <v>337</v>
      </c>
      <c r="E1" s="35"/>
    </row>
    <row r="2" spans="1:7" ht="34.5" customHeight="1">
      <c r="A2" s="129" t="s">
        <v>557</v>
      </c>
      <c r="B2" s="36"/>
      <c r="C2" s="36"/>
      <c r="D2" s="36"/>
      <c r="E2" s="36"/>
    </row>
    <row r="3" spans="1:7" ht="20.100000000000001" customHeight="1">
      <c r="A3" s="36"/>
      <c r="B3" s="36"/>
      <c r="C3" s="36"/>
      <c r="D3" s="36"/>
      <c r="E3" s="36"/>
    </row>
    <row r="4" spans="1:7" s="38" customFormat="1" ht="30.75" customHeight="1">
      <c r="A4" s="30"/>
      <c r="B4" s="31"/>
      <c r="C4" s="31"/>
      <c r="D4" s="31"/>
      <c r="E4" s="37" t="s">
        <v>312</v>
      </c>
    </row>
    <row r="5" spans="1:7" s="38" customFormat="1" ht="20.100000000000001" customHeight="1">
      <c r="A5" s="152" t="s">
        <v>338</v>
      </c>
      <c r="B5" s="152"/>
      <c r="C5" s="152" t="s">
        <v>339</v>
      </c>
      <c r="D5" s="152"/>
      <c r="E5" s="152"/>
    </row>
    <row r="6" spans="1:7" s="38" customFormat="1" ht="20.100000000000001" customHeight="1">
      <c r="A6" s="39" t="s">
        <v>332</v>
      </c>
      <c r="B6" s="39" t="s">
        <v>333</v>
      </c>
      <c r="C6" s="39" t="s">
        <v>317</v>
      </c>
      <c r="D6" s="39" t="s">
        <v>340</v>
      </c>
      <c r="E6" s="39" t="s">
        <v>341</v>
      </c>
    </row>
    <row r="7" spans="1:7" s="38" customFormat="1" ht="29.25" customHeight="1">
      <c r="A7" s="40" t="s">
        <v>342</v>
      </c>
      <c r="B7" s="41" t="s">
        <v>343</v>
      </c>
      <c r="C7" s="137">
        <f>D7+E7</f>
        <v>4477.71</v>
      </c>
      <c r="D7" s="137">
        <f>D8+D39</f>
        <v>3731.54</v>
      </c>
      <c r="E7" s="137">
        <f>E20+E42</f>
        <v>746.17</v>
      </c>
      <c r="F7" s="42"/>
    </row>
    <row r="8" spans="1:7" s="38" customFormat="1" ht="20.100000000000001" customHeight="1">
      <c r="A8" s="138" t="s">
        <v>344</v>
      </c>
      <c r="B8" s="138" t="s">
        <v>345</v>
      </c>
      <c r="C8" s="137">
        <f>D8+E8</f>
        <v>3621.73</v>
      </c>
      <c r="D8" s="137">
        <v>3621.73</v>
      </c>
      <c r="E8" s="137"/>
    </row>
    <row r="9" spans="1:7" s="38" customFormat="1" ht="20.100000000000001" customHeight="1">
      <c r="A9" s="138" t="s">
        <v>346</v>
      </c>
      <c r="B9" s="138" t="s">
        <v>347</v>
      </c>
      <c r="C9" s="137">
        <f t="shared" ref="C9:C43" si="0">D9+E9</f>
        <v>887.1</v>
      </c>
      <c r="D9" s="137">
        <v>887.1</v>
      </c>
      <c r="E9" s="136"/>
      <c r="G9" s="42"/>
    </row>
    <row r="10" spans="1:7" s="38" customFormat="1" ht="20.100000000000001" customHeight="1">
      <c r="A10" s="138" t="s">
        <v>348</v>
      </c>
      <c r="B10" s="138" t="s">
        <v>349</v>
      </c>
      <c r="C10" s="137">
        <f t="shared" si="0"/>
        <v>141.69999999999999</v>
      </c>
      <c r="D10" s="137">
        <v>141.69999999999999</v>
      </c>
      <c r="E10" s="136"/>
    </row>
    <row r="11" spans="1:7" s="38" customFormat="1" ht="20.100000000000001" customHeight="1">
      <c r="A11" s="138" t="s">
        <v>350</v>
      </c>
      <c r="B11" s="138" t="s">
        <v>351</v>
      </c>
      <c r="C11" s="137">
        <f t="shared" si="0"/>
        <v>61.11</v>
      </c>
      <c r="D11" s="137">
        <v>61.11</v>
      </c>
      <c r="E11" s="136"/>
    </row>
    <row r="12" spans="1:7" s="38" customFormat="1" ht="20.100000000000001" customHeight="1">
      <c r="A12" s="138" t="s">
        <v>352</v>
      </c>
      <c r="B12" s="138" t="s">
        <v>353</v>
      </c>
      <c r="C12" s="137">
        <f t="shared" si="0"/>
        <v>1425.92</v>
      </c>
      <c r="D12" s="137">
        <v>1425.92</v>
      </c>
      <c r="E12" s="136"/>
    </row>
    <row r="13" spans="1:7" s="38" customFormat="1" ht="20.100000000000001" customHeight="1">
      <c r="A13" s="138" t="s">
        <v>354</v>
      </c>
      <c r="B13" s="138" t="s">
        <v>355</v>
      </c>
      <c r="C13" s="137">
        <f t="shared" si="0"/>
        <v>357.61</v>
      </c>
      <c r="D13" s="137">
        <v>357.61</v>
      </c>
      <c r="E13" s="136"/>
      <c r="F13" s="42"/>
    </row>
    <row r="14" spans="1:7" s="38" customFormat="1" ht="20.100000000000001" customHeight="1">
      <c r="A14" s="138" t="s">
        <v>356</v>
      </c>
      <c r="B14" s="138" t="s">
        <v>357</v>
      </c>
      <c r="C14" s="137">
        <f t="shared" si="0"/>
        <v>143.04</v>
      </c>
      <c r="D14" s="137">
        <v>143.04</v>
      </c>
      <c r="E14" s="136"/>
      <c r="G14" s="42"/>
    </row>
    <row r="15" spans="1:7" s="38" customFormat="1" ht="20.100000000000001" customHeight="1">
      <c r="A15" s="138" t="s">
        <v>422</v>
      </c>
      <c r="B15" s="138" t="s">
        <v>423</v>
      </c>
      <c r="C15" s="137">
        <f t="shared" si="0"/>
        <v>151.97999999999999</v>
      </c>
      <c r="D15" s="137">
        <v>151.97999999999999</v>
      </c>
      <c r="E15" s="136"/>
      <c r="G15" s="42"/>
    </row>
    <row r="16" spans="1:7" s="38" customFormat="1" ht="20.100000000000001" customHeight="1">
      <c r="A16" s="138" t="s">
        <v>424</v>
      </c>
      <c r="B16" s="138" t="s">
        <v>425</v>
      </c>
      <c r="C16" s="137">
        <f t="shared" si="0"/>
        <v>74.069999999999993</v>
      </c>
      <c r="D16" s="137">
        <v>74.069999999999993</v>
      </c>
      <c r="E16" s="136"/>
      <c r="G16" s="42"/>
    </row>
    <row r="17" spans="1:7" s="38" customFormat="1" ht="20.100000000000001" customHeight="1">
      <c r="A17" s="138" t="s">
        <v>426</v>
      </c>
      <c r="B17" s="138" t="s">
        <v>427</v>
      </c>
      <c r="C17" s="137">
        <f t="shared" si="0"/>
        <v>67.27</v>
      </c>
      <c r="D17" s="137">
        <v>67.27</v>
      </c>
      <c r="E17" s="136"/>
      <c r="G17" s="42"/>
    </row>
    <row r="18" spans="1:7" s="38" customFormat="1" ht="20.100000000000001" customHeight="1">
      <c r="A18" s="138" t="s">
        <v>428</v>
      </c>
      <c r="B18" s="138" t="s">
        <v>429</v>
      </c>
      <c r="C18" s="137">
        <f t="shared" si="0"/>
        <v>214.56</v>
      </c>
      <c r="D18" s="137">
        <v>214.56</v>
      </c>
      <c r="E18" s="136"/>
      <c r="G18" s="42"/>
    </row>
    <row r="19" spans="1:7" s="38" customFormat="1" ht="20.100000000000001" customHeight="1">
      <c r="A19" s="138" t="s">
        <v>430</v>
      </c>
      <c r="B19" s="138" t="s">
        <v>431</v>
      </c>
      <c r="C19" s="137">
        <f t="shared" si="0"/>
        <v>97.37</v>
      </c>
      <c r="D19" s="137">
        <v>97.37</v>
      </c>
      <c r="E19" s="136"/>
      <c r="G19" s="42"/>
    </row>
    <row r="20" spans="1:7" s="38" customFormat="1" ht="20.100000000000001" customHeight="1">
      <c r="A20" s="138" t="s">
        <v>432</v>
      </c>
      <c r="B20" s="138" t="s">
        <v>433</v>
      </c>
      <c r="C20" s="137">
        <f t="shared" si="0"/>
        <v>742.37</v>
      </c>
      <c r="D20" s="137"/>
      <c r="E20" s="137">
        <v>742.37</v>
      </c>
      <c r="G20" s="42"/>
    </row>
    <row r="21" spans="1:7" s="38" customFormat="1" ht="20.100000000000001" customHeight="1">
      <c r="A21" s="138" t="s">
        <v>434</v>
      </c>
      <c r="B21" s="138" t="s">
        <v>435</v>
      </c>
      <c r="C21" s="137">
        <f t="shared" si="0"/>
        <v>106.21</v>
      </c>
      <c r="D21" s="137"/>
      <c r="E21" s="137">
        <v>106.21</v>
      </c>
      <c r="G21" s="42"/>
    </row>
    <row r="22" spans="1:7" s="38" customFormat="1" ht="20.100000000000001" customHeight="1">
      <c r="A22" s="138" t="s">
        <v>436</v>
      </c>
      <c r="B22" s="138" t="s">
        <v>437</v>
      </c>
      <c r="C22" s="137">
        <f t="shared" si="0"/>
        <v>21.5</v>
      </c>
      <c r="D22" s="137"/>
      <c r="E22" s="137">
        <v>21.5</v>
      </c>
      <c r="G22" s="42"/>
    </row>
    <row r="23" spans="1:7" s="38" customFormat="1" ht="20.100000000000001" customHeight="1">
      <c r="A23" s="138" t="s">
        <v>438</v>
      </c>
      <c r="B23" s="138" t="s">
        <v>439</v>
      </c>
      <c r="C23" s="137">
        <f t="shared" si="0"/>
        <v>1.7</v>
      </c>
      <c r="D23" s="137"/>
      <c r="E23" s="137">
        <v>1.7</v>
      </c>
      <c r="G23" s="42"/>
    </row>
    <row r="24" spans="1:7" s="38" customFormat="1" ht="20.100000000000001" customHeight="1">
      <c r="A24" s="138" t="s">
        <v>440</v>
      </c>
      <c r="B24" s="138" t="s">
        <v>441</v>
      </c>
      <c r="C24" s="141">
        <f t="shared" si="0"/>
        <v>1.68</v>
      </c>
      <c r="D24" s="137"/>
      <c r="E24" s="137">
        <v>1.68</v>
      </c>
      <c r="G24" s="42"/>
    </row>
    <row r="25" spans="1:7" s="38" customFormat="1" ht="20.100000000000001" customHeight="1">
      <c r="A25" s="138" t="s">
        <v>442</v>
      </c>
      <c r="B25" s="138" t="s">
        <v>443</v>
      </c>
      <c r="C25" s="142">
        <f t="shared" si="0"/>
        <v>7.7</v>
      </c>
      <c r="D25" s="137"/>
      <c r="E25" s="137">
        <v>7.7</v>
      </c>
      <c r="G25" s="42"/>
    </row>
    <row r="26" spans="1:7" s="38" customFormat="1" ht="20.100000000000001" customHeight="1">
      <c r="A26" s="138" t="s">
        <v>444</v>
      </c>
      <c r="B26" s="138" t="s">
        <v>445</v>
      </c>
      <c r="C26" s="142">
        <f t="shared" si="0"/>
        <v>16.260000000000002</v>
      </c>
      <c r="D26" s="137"/>
      <c r="E26" s="137">
        <v>16.260000000000002</v>
      </c>
      <c r="G26" s="42"/>
    </row>
    <row r="27" spans="1:7" s="38" customFormat="1" ht="20.100000000000001" customHeight="1">
      <c r="A27" s="138" t="s">
        <v>358</v>
      </c>
      <c r="B27" s="138" t="s">
        <v>359</v>
      </c>
      <c r="C27" s="142">
        <v>0.3</v>
      </c>
      <c r="D27" s="137"/>
      <c r="E27" s="140">
        <v>0.3</v>
      </c>
      <c r="G27" s="42"/>
    </row>
    <row r="28" spans="1:7" s="42" customFormat="1" ht="20.100000000000001" customHeight="1">
      <c r="A28" s="138" t="s">
        <v>360</v>
      </c>
      <c r="B28" s="138" t="s">
        <v>542</v>
      </c>
      <c r="C28" s="142">
        <f t="shared" si="0"/>
        <v>219.89</v>
      </c>
      <c r="D28" s="137"/>
      <c r="E28" s="137">
        <v>219.89</v>
      </c>
    </row>
    <row r="29" spans="1:7" s="42" customFormat="1" ht="20.100000000000001" customHeight="1">
      <c r="A29" s="138" t="s">
        <v>361</v>
      </c>
      <c r="B29" s="138" t="s">
        <v>543</v>
      </c>
      <c r="C29" s="142">
        <f t="shared" si="0"/>
        <v>12.17</v>
      </c>
      <c r="D29" s="137"/>
      <c r="E29" s="137">
        <v>12.17</v>
      </c>
    </row>
    <row r="30" spans="1:7" s="42" customFormat="1" ht="20.100000000000001" customHeight="1">
      <c r="A30" s="138" t="s">
        <v>362</v>
      </c>
      <c r="B30" s="138" t="s">
        <v>363</v>
      </c>
      <c r="C30" s="142">
        <f t="shared" si="0"/>
        <v>50</v>
      </c>
      <c r="D30" s="137"/>
      <c r="E30" s="137">
        <v>50</v>
      </c>
    </row>
    <row r="31" spans="1:7" s="42" customFormat="1" ht="20.100000000000001" customHeight="1">
      <c r="A31" s="138" t="s">
        <v>364</v>
      </c>
      <c r="B31" s="138" t="s">
        <v>365</v>
      </c>
      <c r="C31" s="142">
        <f t="shared" si="0"/>
        <v>14.71</v>
      </c>
      <c r="D31" s="137"/>
      <c r="E31" s="137">
        <v>14.71</v>
      </c>
    </row>
    <row r="32" spans="1:7" s="42" customFormat="1" ht="20.100000000000001" customHeight="1">
      <c r="A32" s="138" t="s">
        <v>366</v>
      </c>
      <c r="B32" s="138" t="s">
        <v>367</v>
      </c>
      <c r="C32" s="142">
        <f t="shared" si="0"/>
        <v>9.9499999999999993</v>
      </c>
      <c r="D32" s="137"/>
      <c r="E32" s="137">
        <v>9.9499999999999993</v>
      </c>
    </row>
    <row r="33" spans="1:15" s="42" customFormat="1" ht="20.100000000000001" customHeight="1">
      <c r="A33" s="138" t="s">
        <v>368</v>
      </c>
      <c r="B33" s="138" t="s">
        <v>369</v>
      </c>
      <c r="C33" s="142">
        <v>0.5</v>
      </c>
      <c r="D33" s="137"/>
      <c r="E33" s="140">
        <v>0.5</v>
      </c>
    </row>
    <row r="34" spans="1:15" s="42" customFormat="1" ht="20.100000000000001" customHeight="1">
      <c r="A34" s="138" t="s">
        <v>370</v>
      </c>
      <c r="B34" s="138" t="s">
        <v>371</v>
      </c>
      <c r="C34" s="142">
        <f t="shared" si="0"/>
        <v>92.09</v>
      </c>
      <c r="D34" s="137"/>
      <c r="E34" s="137">
        <v>92.09</v>
      </c>
    </row>
    <row r="35" spans="1:15" s="38" customFormat="1" ht="20.100000000000001" customHeight="1">
      <c r="A35" s="138" t="s">
        <v>372</v>
      </c>
      <c r="B35" s="138" t="s">
        <v>373</v>
      </c>
      <c r="C35" s="142">
        <f t="shared" si="0"/>
        <v>33.17</v>
      </c>
      <c r="D35" s="137"/>
      <c r="E35" s="137">
        <v>33.17</v>
      </c>
    </row>
    <row r="36" spans="1:15" s="38" customFormat="1" ht="20.100000000000001" customHeight="1">
      <c r="A36" s="138" t="s">
        <v>374</v>
      </c>
      <c r="B36" s="138" t="s">
        <v>375</v>
      </c>
      <c r="C36" s="142">
        <f t="shared" si="0"/>
        <v>60.5</v>
      </c>
      <c r="D36" s="137"/>
      <c r="E36" s="137">
        <v>60.5</v>
      </c>
    </row>
    <row r="37" spans="1:15" s="38" customFormat="1" ht="20.100000000000001" customHeight="1">
      <c r="A37" s="138" t="s">
        <v>376</v>
      </c>
      <c r="B37" s="138" t="s">
        <v>377</v>
      </c>
      <c r="C37" s="140">
        <f t="shared" si="0"/>
        <v>29.93</v>
      </c>
      <c r="D37" s="137"/>
      <c r="E37" s="137">
        <v>29.93</v>
      </c>
    </row>
    <row r="38" spans="1:15" s="38" customFormat="1" ht="20.100000000000001" customHeight="1">
      <c r="A38" s="138" t="s">
        <v>378</v>
      </c>
      <c r="B38" s="138" t="s">
        <v>379</v>
      </c>
      <c r="C38" s="140">
        <f t="shared" si="0"/>
        <v>64.11</v>
      </c>
      <c r="D38" s="137"/>
      <c r="E38" s="137">
        <v>64.11</v>
      </c>
    </row>
    <row r="39" spans="1:15" s="38" customFormat="1" ht="20.100000000000001" customHeight="1">
      <c r="A39" s="138" t="s">
        <v>380</v>
      </c>
      <c r="B39" s="138" t="s">
        <v>381</v>
      </c>
      <c r="C39" s="140">
        <f t="shared" si="0"/>
        <v>109.81</v>
      </c>
      <c r="D39" s="137">
        <v>109.81</v>
      </c>
      <c r="E39" s="137"/>
    </row>
    <row r="40" spans="1:15" s="38" customFormat="1" ht="20.100000000000001" customHeight="1">
      <c r="A40" s="138" t="s">
        <v>382</v>
      </c>
      <c r="B40" s="138" t="s">
        <v>383</v>
      </c>
      <c r="C40" s="140">
        <v>0.66</v>
      </c>
      <c r="D40" s="140">
        <v>0.66</v>
      </c>
      <c r="E40" s="137"/>
      <c r="F40" s="42"/>
      <c r="O40" s="42"/>
    </row>
    <row r="41" spans="1:15" s="38" customFormat="1" ht="20.100000000000001" customHeight="1">
      <c r="A41" s="138" t="s">
        <v>544</v>
      </c>
      <c r="B41" s="138" t="s">
        <v>545</v>
      </c>
      <c r="C41" s="140">
        <f t="shared" si="0"/>
        <v>109.15</v>
      </c>
      <c r="D41" s="137">
        <v>109.15</v>
      </c>
      <c r="E41" s="137"/>
    </row>
    <row r="42" spans="1:15" s="38" customFormat="1" ht="20.100000000000001" customHeight="1">
      <c r="A42" s="138" t="s">
        <v>546</v>
      </c>
      <c r="B42" s="138" t="s">
        <v>446</v>
      </c>
      <c r="C42" s="140">
        <f t="shared" si="0"/>
        <v>3.8</v>
      </c>
      <c r="D42" s="137"/>
      <c r="E42" s="137">
        <v>3.8</v>
      </c>
    </row>
    <row r="43" spans="1:15" s="38" customFormat="1" ht="20.100000000000001" customHeight="1">
      <c r="A43" s="138" t="s">
        <v>547</v>
      </c>
      <c r="B43" s="138" t="s">
        <v>447</v>
      </c>
      <c r="C43" s="137">
        <f t="shared" si="0"/>
        <v>3.8</v>
      </c>
      <c r="D43" s="137"/>
      <c r="E43" s="137">
        <v>3.8</v>
      </c>
    </row>
  </sheetData>
  <mergeCells count="2">
    <mergeCell ref="A5:B5"/>
    <mergeCell ref="C5:E5"/>
  </mergeCells>
  <phoneticPr fontId="2" type="noConversion"/>
  <dataValidations xWindow="533" yWindow="973" count="1">
    <dataValidation allowBlank="1" showInputMessage="1" showErrorMessage="1" prompt="若无数据则为空,不输&quot;0&quot;" sqref="D8:E43"/>
  </dataValidations>
  <printOptions horizontalCentered="1"/>
  <pageMargins left="0" right="0" top="0.4" bottom="0.59" header="0.59" footer="0.4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showZeros="0" workbookViewId="0">
      <pane ySplit="7" topLeftCell="A8" activePane="bottomLeft" state="frozen"/>
      <selection activeCell="B11" sqref="B11"/>
      <selection pane="bottomLeft" activeCell="I8" sqref="I8"/>
    </sheetView>
  </sheetViews>
  <sheetFormatPr defaultColWidth="6.875" defaultRowHeight="12.75" customHeight="1"/>
  <cols>
    <col min="1" max="1" width="15.5" style="27" customWidth="1"/>
    <col min="2" max="2" width="10.5" style="27" customWidth="1"/>
    <col min="3" max="7" width="11.625" style="27" customWidth="1"/>
    <col min="8" max="8" width="10.375" style="27" customWidth="1"/>
    <col min="9" max="12" width="11.625" style="27" customWidth="1"/>
    <col min="13" max="16384" width="6.875" style="27"/>
  </cols>
  <sheetData>
    <row r="1" spans="1:12" ht="20.100000000000001" customHeight="1">
      <c r="A1" s="26" t="s">
        <v>384</v>
      </c>
      <c r="L1" s="43"/>
    </row>
    <row r="2" spans="1:12" ht="39.6" customHeight="1">
      <c r="A2" s="124" t="s">
        <v>558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0.100000000000001" customHeight="1">
      <c r="A3" s="29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30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44" t="s">
        <v>312</v>
      </c>
    </row>
    <row r="5" spans="1:12" ht="20.100000000000001" customHeight="1">
      <c r="A5" s="152" t="s">
        <v>385</v>
      </c>
      <c r="B5" s="152"/>
      <c r="C5" s="152"/>
      <c r="D5" s="152"/>
      <c r="E5" s="152"/>
      <c r="F5" s="154"/>
      <c r="G5" s="152" t="s">
        <v>386</v>
      </c>
      <c r="H5" s="152"/>
      <c r="I5" s="152"/>
      <c r="J5" s="152"/>
      <c r="K5" s="152"/>
      <c r="L5" s="152"/>
    </row>
    <row r="6" spans="1:12" ht="30.75" customHeight="1">
      <c r="A6" s="155" t="s">
        <v>317</v>
      </c>
      <c r="B6" s="157" t="s">
        <v>387</v>
      </c>
      <c r="C6" s="155" t="s">
        <v>388</v>
      </c>
      <c r="D6" s="155"/>
      <c r="E6" s="155"/>
      <c r="F6" s="159" t="s">
        <v>389</v>
      </c>
      <c r="G6" s="160" t="s">
        <v>317</v>
      </c>
      <c r="H6" s="162" t="s">
        <v>387</v>
      </c>
      <c r="I6" s="155" t="s">
        <v>388</v>
      </c>
      <c r="J6" s="155"/>
      <c r="K6" s="163"/>
      <c r="L6" s="155" t="s">
        <v>389</v>
      </c>
    </row>
    <row r="7" spans="1:12" ht="28.5">
      <c r="A7" s="156"/>
      <c r="B7" s="158"/>
      <c r="C7" s="45" t="s">
        <v>334</v>
      </c>
      <c r="D7" s="46" t="s">
        <v>390</v>
      </c>
      <c r="E7" s="46" t="s">
        <v>391</v>
      </c>
      <c r="F7" s="156"/>
      <c r="G7" s="161"/>
      <c r="H7" s="158"/>
      <c r="I7" s="47" t="s">
        <v>334</v>
      </c>
      <c r="J7" s="46" t="s">
        <v>390</v>
      </c>
      <c r="K7" s="48" t="s">
        <v>391</v>
      </c>
      <c r="L7" s="156"/>
    </row>
    <row r="8" spans="1:12" ht="30" customHeight="1">
      <c r="A8" s="137">
        <f>C8+F8</f>
        <v>107.95</v>
      </c>
      <c r="B8" s="138"/>
      <c r="C8" s="137">
        <f>D8+E8</f>
        <v>62.5</v>
      </c>
      <c r="D8" s="137"/>
      <c r="E8" s="137">
        <v>62.5</v>
      </c>
      <c r="F8" s="137">
        <v>45.45</v>
      </c>
      <c r="G8" s="137">
        <f>I8+L8</f>
        <v>78.650000000000006</v>
      </c>
      <c r="H8" s="138"/>
      <c r="I8" s="137">
        <f>J8+K8</f>
        <v>60.5</v>
      </c>
      <c r="J8" s="137"/>
      <c r="K8" s="137">
        <v>60.5</v>
      </c>
      <c r="L8" s="137">
        <v>18.149999999999999</v>
      </c>
    </row>
  </sheetData>
  <dataConsolidate/>
  <mergeCells count="10">
    <mergeCell ref="A5:F5"/>
    <mergeCell ref="G5:L5"/>
    <mergeCell ref="A6:A7"/>
    <mergeCell ref="B6:B7"/>
    <mergeCell ref="C6:E6"/>
    <mergeCell ref="F6:F7"/>
    <mergeCell ref="G6:G7"/>
    <mergeCell ref="H6:H7"/>
    <mergeCell ref="I6:K6"/>
    <mergeCell ref="L6:L7"/>
  </mergeCells>
  <phoneticPr fontId="2" type="noConversion"/>
  <dataValidations count="1">
    <dataValidation allowBlank="1" showInputMessage="1" showErrorMessage="1" prompt="若无数据则为空,不输&quot;0&quot;" sqref="A8:L8"/>
  </dataValidations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showZeros="0" tabSelected="1" workbookViewId="0">
      <pane xSplit="2" ySplit="7" topLeftCell="C8" activePane="bottomRight" state="frozen"/>
      <selection activeCell="B11" sqref="B11"/>
      <selection pane="topRight" activeCell="B11" sqref="B11"/>
      <selection pane="bottomLeft" activeCell="B11" sqref="B11"/>
      <selection pane="bottomRight" activeCell="B18" sqref="B18"/>
    </sheetView>
  </sheetViews>
  <sheetFormatPr defaultColWidth="6.875" defaultRowHeight="12.75" customHeight="1"/>
  <cols>
    <col min="1" max="1" width="19.5" style="27" customWidth="1"/>
    <col min="2" max="2" width="52.5" style="27" customWidth="1"/>
    <col min="3" max="5" width="18.25" style="27" customWidth="1"/>
    <col min="6" max="16384" width="6.875" style="27"/>
  </cols>
  <sheetData>
    <row r="1" spans="1:5" ht="20.100000000000001" customHeight="1">
      <c r="A1" s="26" t="s">
        <v>392</v>
      </c>
      <c r="E1" s="49"/>
    </row>
    <row r="2" spans="1:5" ht="28.5">
      <c r="A2" s="124" t="s">
        <v>559</v>
      </c>
      <c r="B2" s="28"/>
      <c r="C2" s="28"/>
      <c r="D2" s="28"/>
      <c r="E2" s="28"/>
    </row>
    <row r="3" spans="1:5" ht="20.100000000000001" customHeight="1">
      <c r="A3" s="28"/>
      <c r="B3" s="28"/>
      <c r="C3" s="28"/>
      <c r="D3" s="28"/>
      <c r="E3" s="28"/>
    </row>
    <row r="4" spans="1:5" ht="30.75" customHeight="1">
      <c r="A4" s="50"/>
      <c r="B4" s="51"/>
      <c r="C4" s="51"/>
      <c r="D4" s="51"/>
      <c r="E4" s="52" t="s">
        <v>312</v>
      </c>
    </row>
    <row r="5" spans="1:5" ht="20.100000000000001" customHeight="1">
      <c r="A5" s="152" t="s">
        <v>332</v>
      </c>
      <c r="B5" s="152" t="s">
        <v>333</v>
      </c>
      <c r="C5" s="152" t="s">
        <v>393</v>
      </c>
      <c r="D5" s="152"/>
      <c r="E5" s="152"/>
    </row>
    <row r="6" spans="1:5" ht="20.100000000000001" customHeight="1">
      <c r="A6" s="152"/>
      <c r="B6" s="152"/>
      <c r="C6" s="45" t="s">
        <v>317</v>
      </c>
      <c r="D6" s="45" t="s">
        <v>335</v>
      </c>
      <c r="E6" s="45" t="s">
        <v>336</v>
      </c>
    </row>
    <row r="7" spans="1:5" ht="20.100000000000001" customHeight="1">
      <c r="A7" s="104"/>
      <c r="B7" s="108" t="s">
        <v>448</v>
      </c>
      <c r="C7" s="110">
        <f>SUM(D7:E7)</f>
        <v>0</v>
      </c>
      <c r="D7" s="110"/>
      <c r="E7" s="110"/>
    </row>
    <row r="8" spans="1:5" ht="20.100000000000001" customHeight="1">
      <c r="A8" s="138" t="s">
        <v>317</v>
      </c>
      <c r="B8" s="138"/>
      <c r="C8" s="137">
        <v>354.44</v>
      </c>
      <c r="D8" s="137"/>
      <c r="E8" s="137">
        <v>354.44</v>
      </c>
    </row>
    <row r="9" spans="1:5" ht="20.100000000000001" customHeight="1">
      <c r="A9" s="138" t="s">
        <v>481</v>
      </c>
      <c r="B9" s="138" t="s">
        <v>455</v>
      </c>
      <c r="C9" s="137">
        <v>354.44</v>
      </c>
      <c r="D9" s="137"/>
      <c r="E9" s="137">
        <v>354.44</v>
      </c>
    </row>
    <row r="10" spans="1:5" ht="20.100000000000001" customHeight="1">
      <c r="A10" s="138" t="s">
        <v>549</v>
      </c>
      <c r="B10" s="138" t="s">
        <v>550</v>
      </c>
      <c r="C10" s="137">
        <v>354.44</v>
      </c>
      <c r="D10" s="137"/>
      <c r="E10" s="137">
        <v>354.44</v>
      </c>
    </row>
    <row r="11" spans="1:5" ht="20.100000000000001" customHeight="1">
      <c r="A11" s="138" t="s">
        <v>551</v>
      </c>
      <c r="B11" s="138" t="s">
        <v>552</v>
      </c>
      <c r="C11" s="137">
        <v>354.44</v>
      </c>
      <c r="D11" s="137"/>
      <c r="E11" s="137">
        <v>354.44</v>
      </c>
    </row>
    <row r="12" spans="1:5" ht="20.100000000000001" customHeight="1">
      <c r="A12" s="107"/>
      <c r="B12" s="93"/>
      <c r="C12" s="110"/>
      <c r="D12" s="110"/>
      <c r="E12" s="110"/>
    </row>
    <row r="13" spans="1:5" ht="20.100000000000001" customHeight="1">
      <c r="A13" s="107"/>
      <c r="B13" s="93"/>
      <c r="C13" s="110">
        <f>SUM(D13:E13)</f>
        <v>0</v>
      </c>
      <c r="D13" s="110"/>
      <c r="E13" s="110"/>
    </row>
    <row r="14" spans="1:5" ht="20.100000000000001" customHeight="1">
      <c r="A14" s="107"/>
      <c r="B14" s="93"/>
      <c r="C14" s="110">
        <f>SUM(D14:E14)</f>
        <v>0</v>
      </c>
      <c r="D14" s="110"/>
      <c r="E14" s="110"/>
    </row>
    <row r="15" spans="1:5" ht="20.100000000000001" customHeight="1">
      <c r="A15" s="53"/>
      <c r="B15" s="54"/>
      <c r="C15" s="110">
        <f>SUM(D15:E15)</f>
        <v>0</v>
      </c>
      <c r="D15" s="105"/>
      <c r="E15" s="105"/>
    </row>
    <row r="16" spans="1:5" ht="25.9" customHeight="1">
      <c r="A16" s="109"/>
      <c r="B16" s="34"/>
      <c r="C16" s="34"/>
      <c r="D16" s="34"/>
      <c r="E16" s="34"/>
    </row>
    <row r="17" spans="1:5" ht="20.25" customHeight="1">
      <c r="A17" s="34"/>
      <c r="B17" s="34"/>
      <c r="C17" s="34"/>
      <c r="D17" s="34"/>
      <c r="E17" s="34"/>
    </row>
    <row r="18" spans="1:5" ht="12.75" customHeight="1">
      <c r="A18" s="34"/>
      <c r="B18" s="34"/>
      <c r="C18" s="34"/>
      <c r="E18" s="34"/>
    </row>
    <row r="19" spans="1:5" ht="12.75" customHeight="1">
      <c r="A19" s="34"/>
      <c r="B19" s="34"/>
      <c r="C19" s="34"/>
      <c r="D19" s="34"/>
      <c r="E19" s="34"/>
    </row>
    <row r="20" spans="1:5" ht="12.75" customHeight="1">
      <c r="A20" s="34"/>
      <c r="B20" s="34"/>
      <c r="C20" s="34"/>
      <c r="E20" s="34"/>
    </row>
    <row r="21" spans="1:5" ht="12.75" customHeight="1">
      <c r="A21" s="34"/>
      <c r="B21" s="34"/>
      <c r="D21" s="34"/>
      <c r="E21" s="34"/>
    </row>
    <row r="22" spans="1:5" ht="12.75" customHeight="1">
      <c r="A22" s="34"/>
      <c r="E22" s="34"/>
    </row>
  </sheetData>
  <mergeCells count="3">
    <mergeCell ref="A5:A6"/>
    <mergeCell ref="B5:B6"/>
    <mergeCell ref="C5:E5"/>
  </mergeCells>
  <phoneticPr fontId="2" type="noConversion"/>
  <dataValidations count="1">
    <dataValidation allowBlank="1" showInputMessage="1" showErrorMessage="1" prompt="若无数据则为空,不输&quot;0&quot;" sqref="D7:E15 C8:C12"/>
  </dataValidations>
  <printOptions horizontalCentered="1"/>
  <pageMargins left="0" right="0" top="0.86" bottom="0.99999998498150677" header="0.49999999249075339" footer="0.49999999249075339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7"/>
  <sheetViews>
    <sheetView showGridLines="0" showZeros="0" workbookViewId="0">
      <pane ySplit="6" topLeftCell="A10" activePane="bottomLeft" state="frozen"/>
      <selection activeCell="B11" sqref="B11"/>
      <selection pane="bottomLeft" activeCell="B23" sqref="B23"/>
    </sheetView>
  </sheetViews>
  <sheetFormatPr defaultColWidth="6.875" defaultRowHeight="20.100000000000001" customHeight="1"/>
  <cols>
    <col min="1" max="4" width="34.5" style="27" customWidth="1"/>
    <col min="5" max="159" width="6.75" style="27" customWidth="1"/>
    <col min="160" max="16384" width="6.875" style="27"/>
  </cols>
  <sheetData>
    <row r="1" spans="1:251" ht="20.100000000000001" customHeight="1">
      <c r="A1" s="26" t="s">
        <v>394</v>
      </c>
      <c r="B1" s="55"/>
      <c r="C1" s="56"/>
      <c r="D1" s="49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</row>
    <row r="2" spans="1:251" ht="33.75" customHeight="1">
      <c r="A2" s="128" t="s">
        <v>560</v>
      </c>
      <c r="B2" s="57"/>
      <c r="C2" s="58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</row>
    <row r="3" spans="1:251" ht="20.100000000000001" customHeight="1">
      <c r="A3" s="57"/>
      <c r="B3" s="57"/>
      <c r="C3" s="58"/>
      <c r="D3" s="57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</row>
    <row r="4" spans="1:251" ht="30.75" customHeight="1">
      <c r="A4" s="30"/>
      <c r="B4" s="59"/>
      <c r="C4" s="60"/>
      <c r="D4" s="44" t="s">
        <v>312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</row>
    <row r="5" spans="1:251" ht="23.25" customHeight="1">
      <c r="A5" s="152" t="s">
        <v>313</v>
      </c>
      <c r="B5" s="152"/>
      <c r="C5" s="152" t="s">
        <v>314</v>
      </c>
      <c r="D5" s="152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</row>
    <row r="6" spans="1:251" ht="24" customHeight="1">
      <c r="A6" s="33" t="s">
        <v>315</v>
      </c>
      <c r="B6" s="61" t="s">
        <v>316</v>
      </c>
      <c r="C6" s="33" t="s">
        <v>315</v>
      </c>
      <c r="D6" s="33" t="s">
        <v>316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</row>
    <row r="7" spans="1:251" ht="20.100000000000001" customHeight="1">
      <c r="A7" s="62" t="s">
        <v>453</v>
      </c>
      <c r="B7" s="111">
        <v>10397.67</v>
      </c>
      <c r="C7" s="63" t="s">
        <v>417</v>
      </c>
      <c r="D7" s="11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</row>
    <row r="8" spans="1:251" ht="20.100000000000001" customHeight="1">
      <c r="A8" s="64" t="s">
        <v>395</v>
      </c>
      <c r="B8" s="105">
        <v>300</v>
      </c>
      <c r="C8" s="65" t="s">
        <v>449</v>
      </c>
      <c r="D8" s="116">
        <v>609.79999999999995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</row>
    <row r="9" spans="1:251" ht="20.100000000000001" customHeight="1">
      <c r="A9" s="66" t="s">
        <v>396</v>
      </c>
      <c r="B9" s="111"/>
      <c r="C9" s="65" t="s">
        <v>450</v>
      </c>
      <c r="D9" s="116">
        <v>266.7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</row>
    <row r="10" spans="1:251" ht="20.100000000000001" customHeight="1">
      <c r="A10" s="67" t="s">
        <v>397</v>
      </c>
      <c r="B10" s="112"/>
      <c r="C10" s="65" t="s">
        <v>451</v>
      </c>
      <c r="D10" s="116">
        <v>2285.7800000000002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</row>
    <row r="11" spans="1:251" ht="20.100000000000001" customHeight="1">
      <c r="A11" s="67" t="s">
        <v>398</v>
      </c>
      <c r="B11" s="112"/>
      <c r="C11" s="130" t="s">
        <v>455</v>
      </c>
      <c r="D11" s="130">
        <v>965.44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</row>
    <row r="12" spans="1:251" ht="20.100000000000001" customHeight="1">
      <c r="A12" s="67" t="s">
        <v>399</v>
      </c>
      <c r="B12" s="105"/>
      <c r="C12" s="130" t="s">
        <v>456</v>
      </c>
      <c r="D12" s="130">
        <v>8343.82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</row>
    <row r="13" spans="1:251" ht="20.100000000000001" customHeight="1">
      <c r="A13" s="69"/>
      <c r="B13" s="106"/>
      <c r="C13" s="130" t="s">
        <v>457</v>
      </c>
      <c r="D13" s="130">
        <v>1050.96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</row>
    <row r="14" spans="1:251" ht="20.100000000000001" customHeight="1">
      <c r="A14" s="71" t="s">
        <v>400</v>
      </c>
      <c r="B14" s="113">
        <f>SUM(B7:B12)</f>
        <v>10697.67</v>
      </c>
      <c r="C14" s="72" t="s">
        <v>401</v>
      </c>
      <c r="D14" s="117">
        <f>SUM(D7:D13)</f>
        <v>13522.5</v>
      </c>
      <c r="F14" s="34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</row>
    <row r="15" spans="1:251" ht="20.100000000000001" customHeight="1">
      <c r="A15" s="67" t="s">
        <v>402</v>
      </c>
      <c r="B15" s="113"/>
      <c r="C15" s="65" t="s">
        <v>403</v>
      </c>
      <c r="D15" s="117"/>
      <c r="E15" s="34"/>
      <c r="F15" s="34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</row>
    <row r="16" spans="1:251" ht="20.100000000000001" customHeight="1">
      <c r="A16" s="67" t="s">
        <v>404</v>
      </c>
      <c r="B16" s="105">
        <v>2824.83</v>
      </c>
      <c r="C16" s="68"/>
      <c r="D16" s="117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</row>
    <row r="17" spans="1:5" ht="20.100000000000001" customHeight="1">
      <c r="A17" s="73" t="s">
        <v>405</v>
      </c>
      <c r="B17" s="114">
        <f>SUM(B14:B16)</f>
        <v>13522.5</v>
      </c>
      <c r="C17" s="70" t="s">
        <v>406</v>
      </c>
      <c r="D17" s="117">
        <f>SUM(D14:D15)</f>
        <v>13522.5</v>
      </c>
      <c r="E17" s="34"/>
    </row>
  </sheetData>
  <mergeCells count="2">
    <mergeCell ref="A5:B5"/>
    <mergeCell ref="C5:D5"/>
  </mergeCells>
  <phoneticPr fontId="2" type="noConversion"/>
  <dataValidations count="1">
    <dataValidation allowBlank="1" showInputMessage="1" showErrorMessage="1" prompt="若无数据则为空,不输&quot;0&quot;" sqref="B7:B17 D14:D17 D7:D10"/>
  </dataValidations>
  <printOptions horizontalCentered="1"/>
  <pageMargins left="0" right="0" top="0.67" bottom="0" header="0.49999999249075339" footer="0.49999999249075339"/>
  <pageSetup paperSize="9" orientation="landscape" r:id="rId1"/>
  <headerFooter alignWithMargins="0">
    <oddFooter xml:space="preserve"> 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showZeros="0" workbookViewId="0">
      <pane xSplit="3" ySplit="6" topLeftCell="D25" activePane="bottomRight" state="frozen"/>
      <selection activeCell="B11" sqref="B11"/>
      <selection pane="topRight" activeCell="B11" sqref="B11"/>
      <selection pane="bottomLeft" activeCell="B11" sqref="B11"/>
      <selection pane="bottomRight" activeCell="F27" sqref="F27"/>
    </sheetView>
  </sheetViews>
  <sheetFormatPr defaultColWidth="6.875" defaultRowHeight="12.75" customHeight="1"/>
  <cols>
    <col min="1" max="1" width="13.125" style="84" customWidth="1"/>
    <col min="2" max="2" width="31.25" style="84" customWidth="1"/>
    <col min="3" max="3" width="18.25" style="84" customWidth="1"/>
    <col min="4" max="4" width="16.75" style="84" customWidth="1"/>
    <col min="5" max="5" width="16.125" style="84" customWidth="1"/>
    <col min="6" max="6" width="17.125" style="84" customWidth="1"/>
    <col min="7" max="9" width="12.625" style="84" customWidth="1"/>
    <col min="10" max="10" width="10.5" style="84" customWidth="1"/>
    <col min="11" max="11" width="12.625" style="84" customWidth="1"/>
    <col min="12" max="12" width="11.375" style="84" customWidth="1"/>
    <col min="13" max="16384" width="6.875" style="84"/>
  </cols>
  <sheetData>
    <row r="1" spans="1:12" ht="24" customHeight="1">
      <c r="A1" s="26" t="s">
        <v>407</v>
      </c>
      <c r="L1" s="85"/>
    </row>
    <row r="2" spans="1:12" ht="40.5" customHeight="1">
      <c r="A2" s="127" t="s">
        <v>561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20.100000000000001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30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9" t="s">
        <v>312</v>
      </c>
    </row>
    <row r="5" spans="1:12" ht="24" customHeight="1">
      <c r="A5" s="152" t="s">
        <v>408</v>
      </c>
      <c r="B5" s="152"/>
      <c r="C5" s="165" t="s">
        <v>317</v>
      </c>
      <c r="D5" s="164" t="s">
        <v>404</v>
      </c>
      <c r="E5" s="164" t="s">
        <v>409</v>
      </c>
      <c r="F5" s="164" t="s">
        <v>395</v>
      </c>
      <c r="G5" s="164" t="s">
        <v>396</v>
      </c>
      <c r="H5" s="152" t="s">
        <v>397</v>
      </c>
      <c r="I5" s="152"/>
      <c r="J5" s="164" t="s">
        <v>398</v>
      </c>
      <c r="K5" s="164" t="s">
        <v>399</v>
      </c>
      <c r="L5" s="162" t="s">
        <v>402</v>
      </c>
    </row>
    <row r="6" spans="1:12" ht="27" customHeight="1">
      <c r="A6" s="75" t="s">
        <v>332</v>
      </c>
      <c r="B6" s="76" t="s">
        <v>333</v>
      </c>
      <c r="C6" s="158"/>
      <c r="D6" s="158"/>
      <c r="E6" s="158"/>
      <c r="F6" s="158"/>
      <c r="G6" s="158"/>
      <c r="H6" s="77" t="s">
        <v>415</v>
      </c>
      <c r="I6" s="77" t="s">
        <v>416</v>
      </c>
      <c r="J6" s="158"/>
      <c r="K6" s="158"/>
      <c r="L6" s="158"/>
    </row>
    <row r="7" spans="1:12" s="90" customFormat="1" ht="35.1" customHeight="1">
      <c r="A7" s="138" t="s">
        <v>317</v>
      </c>
      <c r="B7" s="143"/>
      <c r="C7" s="144">
        <f>D7+E7+F7</f>
        <v>13522.499999999998</v>
      </c>
      <c r="D7" s="144">
        <f>D8+D13+D19+D24+D37</f>
        <v>2824.83</v>
      </c>
      <c r="E7" s="144">
        <f>E8+E13+E19+E24+E37+E44</f>
        <v>10397.669999999998</v>
      </c>
      <c r="F7" s="144">
        <f>F8+F13+F19+F24+F37+F44</f>
        <v>300</v>
      </c>
      <c r="G7" s="144"/>
      <c r="H7" s="144"/>
      <c r="I7" s="144"/>
      <c r="J7" s="144"/>
      <c r="K7" s="144"/>
      <c r="L7" s="144"/>
    </row>
    <row r="8" spans="1:12" s="90" customFormat="1" ht="35.1" customHeight="1">
      <c r="A8" s="138" t="s">
        <v>458</v>
      </c>
      <c r="B8" s="143" t="s">
        <v>449</v>
      </c>
      <c r="C8" s="144">
        <f t="shared" ref="C8:C46" si="0">D8+E8+F8</f>
        <v>609.79999999999995</v>
      </c>
      <c r="D8" s="144"/>
      <c r="E8" s="144">
        <v>609.79999999999995</v>
      </c>
      <c r="F8" s="144"/>
      <c r="G8" s="144"/>
      <c r="H8" s="144"/>
      <c r="I8" s="144"/>
      <c r="J8" s="144"/>
      <c r="K8" s="144"/>
      <c r="L8" s="144"/>
    </row>
    <row r="9" spans="1:12" s="90" customFormat="1" ht="35.1" customHeight="1">
      <c r="A9" s="138" t="s">
        <v>459</v>
      </c>
      <c r="B9" s="143" t="s">
        <v>460</v>
      </c>
      <c r="C9" s="144">
        <f t="shared" si="0"/>
        <v>609.79999999999995</v>
      </c>
      <c r="D9" s="144"/>
      <c r="E9" s="144">
        <v>609.79999999999995</v>
      </c>
      <c r="F9" s="144"/>
      <c r="G9" s="144"/>
      <c r="H9" s="144"/>
      <c r="I9" s="144"/>
      <c r="J9" s="144"/>
      <c r="K9" s="144"/>
      <c r="L9" s="144"/>
    </row>
    <row r="10" spans="1:12" s="90" customFormat="1" ht="35.1" customHeight="1">
      <c r="A10" s="138" t="s">
        <v>465</v>
      </c>
      <c r="B10" s="143" t="s">
        <v>466</v>
      </c>
      <c r="C10" s="144">
        <f t="shared" si="0"/>
        <v>357.61</v>
      </c>
      <c r="D10" s="144"/>
      <c r="E10" s="144">
        <v>357.61</v>
      </c>
      <c r="F10" s="144"/>
      <c r="G10" s="144"/>
      <c r="H10" s="144"/>
      <c r="I10" s="144"/>
      <c r="J10" s="144"/>
      <c r="K10" s="144"/>
      <c r="L10" s="144"/>
    </row>
    <row r="11" spans="1:12" s="90" customFormat="1" ht="35.1" customHeight="1">
      <c r="A11" s="138" t="s">
        <v>467</v>
      </c>
      <c r="B11" s="143" t="s">
        <v>468</v>
      </c>
      <c r="C11" s="144">
        <f t="shared" si="0"/>
        <v>143.04</v>
      </c>
      <c r="D11" s="144"/>
      <c r="E11" s="144">
        <v>143.04</v>
      </c>
      <c r="F11" s="144"/>
      <c r="G11" s="144"/>
      <c r="H11" s="144"/>
      <c r="I11" s="144"/>
      <c r="J11" s="144"/>
      <c r="K11" s="144"/>
      <c r="L11" s="144"/>
    </row>
    <row r="12" spans="1:12" s="90" customFormat="1" ht="35.1" customHeight="1">
      <c r="A12" s="138" t="s">
        <v>553</v>
      </c>
      <c r="B12" s="143" t="s">
        <v>554</v>
      </c>
      <c r="C12" s="144">
        <f t="shared" si="0"/>
        <v>109.15</v>
      </c>
      <c r="D12" s="144"/>
      <c r="E12" s="144">
        <v>109.15</v>
      </c>
      <c r="F12" s="144"/>
      <c r="G12" s="144"/>
      <c r="H12" s="144"/>
      <c r="I12" s="144"/>
      <c r="J12" s="144"/>
      <c r="K12" s="144"/>
      <c r="L12" s="144"/>
    </row>
    <row r="13" spans="1:12" s="90" customFormat="1" ht="35.1" customHeight="1">
      <c r="A13" s="138" t="s">
        <v>469</v>
      </c>
      <c r="B13" s="143" t="s">
        <v>470</v>
      </c>
      <c r="C13" s="144">
        <f t="shared" si="0"/>
        <v>266.7</v>
      </c>
      <c r="D13" s="144"/>
      <c r="E13" s="144">
        <v>266.7</v>
      </c>
      <c r="F13" s="144"/>
      <c r="G13" s="144"/>
      <c r="H13" s="144"/>
      <c r="I13" s="144"/>
      <c r="J13" s="144"/>
      <c r="K13" s="144"/>
      <c r="L13" s="144"/>
    </row>
    <row r="14" spans="1:12" s="90" customFormat="1" ht="35.1" customHeight="1">
      <c r="A14" s="138" t="s">
        <v>471</v>
      </c>
      <c r="B14" s="143" t="s">
        <v>472</v>
      </c>
      <c r="C14" s="144">
        <f t="shared" si="0"/>
        <v>266.7</v>
      </c>
      <c r="D14" s="144"/>
      <c r="E14" s="144">
        <v>266.7</v>
      </c>
      <c r="F14" s="144"/>
      <c r="G14" s="144"/>
      <c r="H14" s="144"/>
      <c r="I14" s="144"/>
      <c r="J14" s="144"/>
      <c r="K14" s="144"/>
      <c r="L14" s="144"/>
    </row>
    <row r="15" spans="1:12" s="90" customFormat="1" ht="35.1" customHeight="1">
      <c r="A15" s="138" t="s">
        <v>473</v>
      </c>
      <c r="B15" s="143" t="s">
        <v>474</v>
      </c>
      <c r="C15" s="144">
        <f t="shared" si="0"/>
        <v>19.829999999999998</v>
      </c>
      <c r="D15" s="144"/>
      <c r="E15" s="144">
        <v>19.829999999999998</v>
      </c>
      <c r="F15" s="144"/>
      <c r="G15" s="144"/>
      <c r="H15" s="144"/>
      <c r="I15" s="144"/>
      <c r="J15" s="144"/>
      <c r="K15" s="144"/>
      <c r="L15" s="144"/>
    </row>
    <row r="16" spans="1:12" s="90" customFormat="1" ht="35.1" customHeight="1">
      <c r="A16" s="138" t="s">
        <v>475</v>
      </c>
      <c r="B16" s="143" t="s">
        <v>476</v>
      </c>
      <c r="C16" s="144">
        <f t="shared" si="0"/>
        <v>132.15</v>
      </c>
      <c r="D16" s="144"/>
      <c r="E16" s="144">
        <v>132.15</v>
      </c>
      <c r="F16" s="144"/>
      <c r="G16" s="144"/>
      <c r="H16" s="144"/>
      <c r="I16" s="144"/>
      <c r="J16" s="144"/>
      <c r="K16" s="144"/>
      <c r="L16" s="144"/>
    </row>
    <row r="17" spans="1:12" s="90" customFormat="1" ht="35.1" customHeight="1">
      <c r="A17" s="138" t="s">
        <v>477</v>
      </c>
      <c r="B17" s="143" t="s">
        <v>478</v>
      </c>
      <c r="C17" s="144">
        <f t="shared" si="0"/>
        <v>74.069999999999993</v>
      </c>
      <c r="D17" s="144"/>
      <c r="E17" s="144">
        <v>74.069999999999993</v>
      </c>
      <c r="F17" s="144"/>
      <c r="G17" s="144"/>
      <c r="H17" s="144"/>
      <c r="I17" s="144"/>
      <c r="J17" s="144"/>
      <c r="K17" s="144"/>
      <c r="L17" s="144"/>
    </row>
    <row r="18" spans="1:12" ht="35.1" customHeight="1">
      <c r="A18" s="138" t="s">
        <v>479</v>
      </c>
      <c r="B18" s="143" t="s">
        <v>480</v>
      </c>
      <c r="C18" s="144">
        <f t="shared" si="0"/>
        <v>40.65</v>
      </c>
      <c r="D18" s="144"/>
      <c r="E18" s="144">
        <v>40.65</v>
      </c>
      <c r="F18" s="144"/>
      <c r="G18" s="144"/>
      <c r="H18" s="144"/>
      <c r="I18" s="144"/>
      <c r="J18" s="144"/>
      <c r="K18" s="144"/>
      <c r="L18" s="144"/>
    </row>
    <row r="19" spans="1:12" ht="35.1" customHeight="1">
      <c r="A19" s="138" t="s">
        <v>481</v>
      </c>
      <c r="B19" s="143" t="s">
        <v>455</v>
      </c>
      <c r="C19" s="144">
        <f t="shared" si="0"/>
        <v>965.44</v>
      </c>
      <c r="D19" s="144">
        <v>54.44</v>
      </c>
      <c r="E19" s="144">
        <v>611</v>
      </c>
      <c r="F19" s="144">
        <v>300</v>
      </c>
      <c r="G19" s="144"/>
      <c r="H19" s="144"/>
      <c r="I19" s="144"/>
      <c r="J19" s="144"/>
      <c r="K19" s="144"/>
      <c r="L19" s="144"/>
    </row>
    <row r="20" spans="1:12" ht="35.1" customHeight="1">
      <c r="A20" s="138" t="s">
        <v>482</v>
      </c>
      <c r="B20" s="143" t="s">
        <v>483</v>
      </c>
      <c r="C20" s="144">
        <f t="shared" si="0"/>
        <v>611</v>
      </c>
      <c r="D20" s="144"/>
      <c r="E20" s="144">
        <v>611</v>
      </c>
      <c r="F20" s="144"/>
      <c r="G20" s="144"/>
      <c r="H20" s="144"/>
      <c r="I20" s="144"/>
      <c r="J20" s="144"/>
      <c r="K20" s="144"/>
      <c r="L20" s="144"/>
    </row>
    <row r="21" spans="1:12" ht="35.1" customHeight="1">
      <c r="A21" s="138" t="s">
        <v>484</v>
      </c>
      <c r="B21" s="143" t="s">
        <v>485</v>
      </c>
      <c r="C21" s="144">
        <f t="shared" si="0"/>
        <v>611</v>
      </c>
      <c r="D21" s="144"/>
      <c r="E21" s="144">
        <v>611</v>
      </c>
      <c r="F21" s="144"/>
      <c r="G21" s="144"/>
      <c r="H21" s="144"/>
      <c r="I21" s="144"/>
      <c r="J21" s="144"/>
      <c r="K21" s="144"/>
      <c r="L21" s="144"/>
    </row>
    <row r="22" spans="1:12" ht="35.1" customHeight="1">
      <c r="A22" s="138" t="s">
        <v>549</v>
      </c>
      <c r="B22" s="143" t="s">
        <v>550</v>
      </c>
      <c r="C22" s="144">
        <f t="shared" si="0"/>
        <v>354.44</v>
      </c>
      <c r="D22" s="144">
        <v>54.44</v>
      </c>
      <c r="E22" s="144"/>
      <c r="F22" s="144">
        <v>300</v>
      </c>
      <c r="G22" s="144"/>
      <c r="H22" s="144"/>
      <c r="I22" s="144"/>
      <c r="J22" s="144"/>
      <c r="K22" s="144"/>
      <c r="L22" s="144"/>
    </row>
    <row r="23" spans="1:12" ht="35.1" customHeight="1">
      <c r="A23" s="138" t="s">
        <v>551</v>
      </c>
      <c r="B23" s="143" t="s">
        <v>552</v>
      </c>
      <c r="C23" s="144">
        <f t="shared" si="0"/>
        <v>354.44</v>
      </c>
      <c r="D23" s="144">
        <v>54.44</v>
      </c>
      <c r="E23" s="144"/>
      <c r="F23" s="144">
        <v>300</v>
      </c>
      <c r="G23" s="144"/>
      <c r="H23" s="144"/>
      <c r="I23" s="144"/>
      <c r="J23" s="144"/>
      <c r="K23" s="144"/>
      <c r="L23" s="144"/>
    </row>
    <row r="24" spans="1:12" ht="35.1" customHeight="1">
      <c r="A24" s="138" t="s">
        <v>486</v>
      </c>
      <c r="B24" s="143" t="s">
        <v>487</v>
      </c>
      <c r="C24" s="144">
        <f t="shared" si="0"/>
        <v>8343.82</v>
      </c>
      <c r="D24" s="144">
        <v>699.17</v>
      </c>
      <c r="E24" s="144">
        <f>E25+E35</f>
        <v>7644.65</v>
      </c>
      <c r="F24" s="144"/>
      <c r="G24" s="144"/>
      <c r="H24" s="144"/>
      <c r="I24" s="144"/>
      <c r="J24" s="144"/>
      <c r="K24" s="144"/>
      <c r="L24" s="144"/>
    </row>
    <row r="25" spans="1:12" ht="35.1" customHeight="1">
      <c r="A25" s="138" t="s">
        <v>488</v>
      </c>
      <c r="B25" s="143" t="s">
        <v>489</v>
      </c>
      <c r="C25" s="144">
        <f t="shared" si="0"/>
        <v>7073.82</v>
      </c>
      <c r="D25" s="144">
        <v>699.17</v>
      </c>
      <c r="E25" s="144">
        <v>6374.65</v>
      </c>
      <c r="F25" s="144"/>
      <c r="G25" s="144"/>
      <c r="H25" s="144"/>
      <c r="I25" s="144"/>
      <c r="J25" s="144"/>
      <c r="K25" s="144"/>
      <c r="L25" s="144"/>
    </row>
    <row r="26" spans="1:12" ht="35.1" customHeight="1">
      <c r="A26" s="138" t="s">
        <v>490</v>
      </c>
      <c r="B26" s="143" t="s">
        <v>418</v>
      </c>
      <c r="C26" s="144">
        <f t="shared" si="0"/>
        <v>463.13</v>
      </c>
      <c r="D26" s="144"/>
      <c r="E26" s="144">
        <v>463.13</v>
      </c>
      <c r="F26" s="144"/>
      <c r="G26" s="144"/>
      <c r="H26" s="144"/>
      <c r="I26" s="144"/>
      <c r="J26" s="144"/>
      <c r="K26" s="144"/>
      <c r="L26" s="144"/>
    </row>
    <row r="27" spans="1:12" ht="35.1" customHeight="1">
      <c r="A27" s="138" t="s">
        <v>491</v>
      </c>
      <c r="B27" s="143" t="s">
        <v>419</v>
      </c>
      <c r="C27" s="144">
        <f t="shared" si="0"/>
        <v>50</v>
      </c>
      <c r="D27" s="144"/>
      <c r="E27" s="144">
        <v>50</v>
      </c>
      <c r="F27" s="144"/>
      <c r="G27" s="144"/>
      <c r="H27" s="144"/>
      <c r="I27" s="144"/>
      <c r="J27" s="144"/>
      <c r="K27" s="144"/>
      <c r="L27" s="144"/>
    </row>
    <row r="28" spans="1:12" ht="35.1" customHeight="1">
      <c r="A28" s="138" t="s">
        <v>494</v>
      </c>
      <c r="B28" s="143" t="s">
        <v>495</v>
      </c>
      <c r="C28" s="144">
        <f t="shared" si="0"/>
        <v>595</v>
      </c>
      <c r="D28" s="144">
        <v>25</v>
      </c>
      <c r="E28" s="144">
        <v>570</v>
      </c>
      <c r="F28" s="144"/>
      <c r="G28" s="144"/>
      <c r="H28" s="144"/>
      <c r="I28" s="144"/>
      <c r="J28" s="144"/>
      <c r="K28" s="144"/>
      <c r="L28" s="144"/>
    </row>
    <row r="29" spans="1:12" ht="35.1" customHeight="1">
      <c r="A29" s="138" t="s">
        <v>498</v>
      </c>
      <c r="B29" s="143" t="s">
        <v>500</v>
      </c>
      <c r="C29" s="144">
        <f t="shared" si="0"/>
        <v>80</v>
      </c>
      <c r="D29" s="144"/>
      <c r="E29" s="144">
        <v>80</v>
      </c>
      <c r="F29" s="144"/>
      <c r="G29" s="144"/>
      <c r="H29" s="144"/>
      <c r="I29" s="144"/>
      <c r="J29" s="144"/>
      <c r="K29" s="144"/>
      <c r="L29" s="144"/>
    </row>
    <row r="30" spans="1:12" ht="35.1" customHeight="1">
      <c r="A30" s="138" t="s">
        <v>501</v>
      </c>
      <c r="B30" s="143" t="s">
        <v>502</v>
      </c>
      <c r="C30" s="144">
        <f t="shared" si="0"/>
        <v>72</v>
      </c>
      <c r="D30" s="144"/>
      <c r="E30" s="144">
        <v>72</v>
      </c>
      <c r="F30" s="144"/>
      <c r="G30" s="144"/>
      <c r="H30" s="144"/>
      <c r="I30" s="144"/>
      <c r="J30" s="144"/>
      <c r="K30" s="144"/>
      <c r="L30" s="144"/>
    </row>
    <row r="31" spans="1:12" ht="35.1" customHeight="1">
      <c r="A31" s="138" t="s">
        <v>503</v>
      </c>
      <c r="B31" s="143" t="s">
        <v>504</v>
      </c>
      <c r="C31" s="144">
        <f t="shared" si="0"/>
        <v>1291</v>
      </c>
      <c r="D31" s="144"/>
      <c r="E31" s="144">
        <v>1291</v>
      </c>
      <c r="F31" s="144"/>
      <c r="G31" s="144"/>
      <c r="H31" s="144"/>
      <c r="I31" s="144"/>
      <c r="J31" s="144"/>
      <c r="K31" s="144"/>
      <c r="L31" s="144"/>
    </row>
    <row r="32" spans="1:12" ht="35.1" customHeight="1">
      <c r="A32" s="138" t="s">
        <v>509</v>
      </c>
      <c r="B32" s="143" t="s">
        <v>510</v>
      </c>
      <c r="C32" s="144">
        <f t="shared" si="0"/>
        <v>187</v>
      </c>
      <c r="D32" s="144"/>
      <c r="E32" s="144">
        <v>187</v>
      </c>
      <c r="F32" s="144"/>
      <c r="G32" s="144"/>
      <c r="H32" s="144"/>
      <c r="I32" s="144"/>
      <c r="J32" s="144"/>
      <c r="K32" s="144"/>
      <c r="L32" s="144"/>
    </row>
    <row r="33" spans="1:12" ht="35.1" customHeight="1">
      <c r="A33" s="138" t="s">
        <v>511</v>
      </c>
      <c r="B33" s="143" t="s">
        <v>512</v>
      </c>
      <c r="C33" s="144">
        <f t="shared" si="0"/>
        <v>2923.52</v>
      </c>
      <c r="D33" s="144"/>
      <c r="E33" s="144">
        <v>2923.52</v>
      </c>
      <c r="F33" s="144"/>
      <c r="G33" s="144"/>
      <c r="H33" s="144"/>
      <c r="I33" s="144"/>
      <c r="J33" s="144"/>
      <c r="K33" s="144"/>
      <c r="L33" s="144"/>
    </row>
    <row r="34" spans="1:12" ht="35.1" customHeight="1">
      <c r="A34" s="138" t="s">
        <v>513</v>
      </c>
      <c r="B34" s="143" t="s">
        <v>514</v>
      </c>
      <c r="C34" s="144">
        <f t="shared" si="0"/>
        <v>1412.17</v>
      </c>
      <c r="D34" s="144">
        <v>674.17</v>
      </c>
      <c r="E34" s="144">
        <v>738</v>
      </c>
      <c r="F34" s="144"/>
      <c r="G34" s="144"/>
      <c r="H34" s="144"/>
      <c r="I34" s="144"/>
      <c r="J34" s="144"/>
      <c r="K34" s="144"/>
      <c r="L34" s="144"/>
    </row>
    <row r="35" spans="1:12" ht="35.1" customHeight="1">
      <c r="A35" s="138" t="s">
        <v>516</v>
      </c>
      <c r="B35" s="143" t="s">
        <v>517</v>
      </c>
      <c r="C35" s="144">
        <f t="shared" si="0"/>
        <v>1270</v>
      </c>
      <c r="D35" s="144"/>
      <c r="E35" s="144">
        <v>1270</v>
      </c>
      <c r="F35" s="144"/>
      <c r="G35" s="144"/>
      <c r="H35" s="144"/>
      <c r="I35" s="144"/>
      <c r="J35" s="144"/>
      <c r="K35" s="144"/>
      <c r="L35" s="144"/>
    </row>
    <row r="36" spans="1:12" ht="35.1" customHeight="1">
      <c r="A36" s="138" t="s">
        <v>518</v>
      </c>
      <c r="B36" s="143" t="s">
        <v>519</v>
      </c>
      <c r="C36" s="144">
        <f t="shared" si="0"/>
        <v>1270</v>
      </c>
      <c r="D36" s="144"/>
      <c r="E36" s="144">
        <v>1270</v>
      </c>
      <c r="F36" s="144"/>
      <c r="G36" s="144"/>
      <c r="H36" s="144"/>
      <c r="I36" s="144"/>
      <c r="J36" s="144"/>
      <c r="K36" s="144"/>
      <c r="L36" s="144"/>
    </row>
    <row r="37" spans="1:12" ht="35.1" customHeight="1">
      <c r="A37" s="138" t="s">
        <v>521</v>
      </c>
      <c r="B37" s="143" t="s">
        <v>451</v>
      </c>
      <c r="C37" s="144">
        <f t="shared" si="0"/>
        <v>2285.7799999999997</v>
      </c>
      <c r="D37" s="144">
        <v>2071.2199999999998</v>
      </c>
      <c r="E37" s="144">
        <v>214.56</v>
      </c>
      <c r="F37" s="144"/>
      <c r="G37" s="144"/>
      <c r="H37" s="144"/>
      <c r="I37" s="144"/>
      <c r="J37" s="144"/>
      <c r="K37" s="144"/>
      <c r="L37" s="144"/>
    </row>
    <row r="38" spans="1:12" ht="35.1" customHeight="1">
      <c r="A38" s="138" t="s">
        <v>522</v>
      </c>
      <c r="B38" s="143" t="s">
        <v>523</v>
      </c>
      <c r="C38" s="144">
        <f t="shared" si="0"/>
        <v>2071.2199999999998</v>
      </c>
      <c r="D38" s="144">
        <v>2071.2199999999998</v>
      </c>
      <c r="E38" s="144"/>
      <c r="F38" s="144"/>
      <c r="G38" s="144"/>
      <c r="H38" s="144"/>
      <c r="I38" s="144"/>
      <c r="J38" s="144"/>
      <c r="K38" s="144"/>
      <c r="L38" s="144"/>
    </row>
    <row r="39" spans="1:12" ht="35.1" customHeight="1">
      <c r="A39" s="138" t="s">
        <v>524</v>
      </c>
      <c r="B39" s="143" t="s">
        <v>525</v>
      </c>
      <c r="C39" s="144">
        <f t="shared" si="0"/>
        <v>870</v>
      </c>
      <c r="D39" s="144">
        <v>870</v>
      </c>
      <c r="E39" s="144"/>
      <c r="F39" s="144"/>
      <c r="G39" s="144"/>
      <c r="H39" s="144"/>
      <c r="I39" s="144"/>
      <c r="J39" s="144"/>
      <c r="K39" s="144"/>
      <c r="L39" s="144"/>
    </row>
    <row r="40" spans="1:12" ht="35.1" customHeight="1">
      <c r="A40" s="138" t="s">
        <v>526</v>
      </c>
      <c r="B40" s="143" t="s">
        <v>527</v>
      </c>
      <c r="C40" s="144">
        <f t="shared" si="0"/>
        <v>469</v>
      </c>
      <c r="D40" s="144">
        <v>469</v>
      </c>
      <c r="E40" s="144"/>
      <c r="F40" s="144"/>
      <c r="G40" s="144"/>
      <c r="H40" s="144"/>
      <c r="I40" s="144"/>
      <c r="J40" s="144"/>
      <c r="K40" s="144"/>
      <c r="L40" s="144"/>
    </row>
    <row r="41" spans="1:12" ht="35.1" customHeight="1">
      <c r="A41" s="138" t="s">
        <v>528</v>
      </c>
      <c r="B41" s="143" t="s">
        <v>529</v>
      </c>
      <c r="C41" s="144">
        <f t="shared" si="0"/>
        <v>732.22</v>
      </c>
      <c r="D41" s="144">
        <v>732.22</v>
      </c>
      <c r="E41" s="144"/>
      <c r="F41" s="144"/>
      <c r="G41" s="144"/>
      <c r="H41" s="144"/>
      <c r="I41" s="144"/>
      <c r="J41" s="144"/>
      <c r="K41" s="144"/>
      <c r="L41" s="144"/>
    </row>
    <row r="42" spans="1:12" ht="35.1" customHeight="1">
      <c r="A42" s="138" t="s">
        <v>530</v>
      </c>
      <c r="B42" s="143" t="s">
        <v>531</v>
      </c>
      <c r="C42" s="144">
        <f t="shared" si="0"/>
        <v>214.56</v>
      </c>
      <c r="D42" s="144"/>
      <c r="E42" s="144">
        <v>214.56</v>
      </c>
      <c r="F42" s="144"/>
      <c r="G42" s="144"/>
      <c r="H42" s="144"/>
      <c r="I42" s="144"/>
      <c r="J42" s="144"/>
      <c r="K42" s="144"/>
      <c r="L42" s="144"/>
    </row>
    <row r="43" spans="1:12" ht="35.1" customHeight="1">
      <c r="A43" s="138" t="s">
        <v>532</v>
      </c>
      <c r="B43" s="143" t="s">
        <v>533</v>
      </c>
      <c r="C43" s="144">
        <f t="shared" si="0"/>
        <v>214.56</v>
      </c>
      <c r="D43" s="144"/>
      <c r="E43" s="144">
        <v>214.56</v>
      </c>
      <c r="F43" s="144"/>
      <c r="G43" s="144"/>
      <c r="H43" s="144"/>
      <c r="I43" s="144"/>
      <c r="J43" s="144"/>
      <c r="K43" s="144"/>
      <c r="L43" s="144"/>
    </row>
    <row r="44" spans="1:12" ht="35.1" customHeight="1">
      <c r="A44" s="138" t="s">
        <v>538</v>
      </c>
      <c r="B44" s="143" t="s">
        <v>457</v>
      </c>
      <c r="C44" s="144">
        <f t="shared" si="0"/>
        <v>1050.96</v>
      </c>
      <c r="D44" s="144"/>
      <c r="E44" s="144">
        <v>1050.96</v>
      </c>
      <c r="F44" s="144"/>
      <c r="G44" s="144"/>
      <c r="H44" s="144"/>
      <c r="I44" s="144"/>
      <c r="J44" s="144"/>
      <c r="K44" s="144"/>
      <c r="L44" s="144"/>
    </row>
    <row r="45" spans="1:12" ht="35.1" customHeight="1">
      <c r="A45" s="138" t="s">
        <v>539</v>
      </c>
      <c r="B45" s="143" t="s">
        <v>540</v>
      </c>
      <c r="C45" s="144">
        <f t="shared" si="0"/>
        <v>1050.96</v>
      </c>
      <c r="D45" s="144"/>
      <c r="E45" s="144">
        <v>1050.96</v>
      </c>
      <c r="F45" s="144"/>
      <c r="G45" s="144"/>
      <c r="H45" s="144"/>
      <c r="I45" s="144"/>
      <c r="J45" s="144"/>
      <c r="K45" s="144"/>
      <c r="L45" s="144"/>
    </row>
    <row r="46" spans="1:12" ht="35.1" customHeight="1">
      <c r="A46" s="138" t="s">
        <v>541</v>
      </c>
      <c r="B46" s="143" t="s">
        <v>506</v>
      </c>
      <c r="C46" s="144">
        <f t="shared" si="0"/>
        <v>1050.96</v>
      </c>
      <c r="D46" s="144"/>
      <c r="E46" s="144">
        <v>1050.96</v>
      </c>
      <c r="F46" s="144"/>
      <c r="G46" s="144"/>
      <c r="H46" s="144"/>
      <c r="I46" s="144"/>
      <c r="J46" s="144"/>
      <c r="K46" s="144"/>
      <c r="L46" s="144"/>
    </row>
  </sheetData>
  <mergeCells count="10">
    <mergeCell ref="H5:I5"/>
    <mergeCell ref="J5:J6"/>
    <mergeCell ref="K5:K6"/>
    <mergeCell ref="L5:L6"/>
    <mergeCell ref="F5:F6"/>
    <mergeCell ref="G5:G6"/>
    <mergeCell ref="A5:B5"/>
    <mergeCell ref="C5:C6"/>
    <mergeCell ref="D5:D6"/>
    <mergeCell ref="E5:E6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scale="7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showZeros="0" workbookViewId="0">
      <pane xSplit="3" ySplit="6" topLeftCell="D34" activePane="bottomRight" state="frozen"/>
      <selection activeCell="B11" sqref="B11"/>
      <selection pane="topRight" activeCell="B11" sqref="B11"/>
      <selection pane="bottomLeft" activeCell="B11" sqref="B11"/>
      <selection pane="bottomRight" activeCell="B37" sqref="B37"/>
    </sheetView>
  </sheetViews>
  <sheetFormatPr defaultColWidth="6.875" defaultRowHeight="12.75" customHeight="1"/>
  <cols>
    <col min="1" max="1" width="13.5" style="27" customWidth="1"/>
    <col min="2" max="2" width="41.375" style="27" customWidth="1"/>
    <col min="3" max="3" width="21" style="27" customWidth="1"/>
    <col min="4" max="4" width="26.375" style="27" customWidth="1"/>
    <col min="5" max="6" width="18" style="27" customWidth="1"/>
    <col min="7" max="7" width="11.25" style="27" customWidth="1"/>
    <col min="8" max="8" width="12.125" style="27" customWidth="1"/>
    <col min="9" max="16384" width="6.875" style="27"/>
  </cols>
  <sheetData>
    <row r="1" spans="1:8" ht="20.100000000000001" customHeight="1">
      <c r="A1" s="26" t="s">
        <v>410</v>
      </c>
      <c r="B1" s="34"/>
    </row>
    <row r="2" spans="1:8" ht="28.5">
      <c r="A2" s="126" t="s">
        <v>562</v>
      </c>
      <c r="B2" s="78"/>
      <c r="C2" s="78"/>
      <c r="D2" s="78"/>
      <c r="E2" s="78"/>
      <c r="F2" s="78"/>
      <c r="G2" s="78"/>
      <c r="H2" s="74"/>
    </row>
    <row r="3" spans="1:8" ht="20.100000000000001" customHeight="1">
      <c r="A3" s="79"/>
      <c r="B3" s="80"/>
      <c r="C3" s="78"/>
      <c r="D3" s="78"/>
      <c r="E3" s="78"/>
      <c r="F3" s="78"/>
      <c r="G3" s="78"/>
      <c r="H3" s="74"/>
    </row>
    <row r="4" spans="1:8" ht="30.75" customHeight="1">
      <c r="A4" s="31"/>
      <c r="B4" s="30"/>
      <c r="C4" s="31"/>
      <c r="D4" s="31"/>
      <c r="E4" s="31"/>
      <c r="F4" s="31"/>
      <c r="G4" s="31"/>
      <c r="H4" s="44" t="s">
        <v>312</v>
      </c>
    </row>
    <row r="5" spans="1:8" ht="29.25" customHeight="1">
      <c r="A5" s="81" t="s">
        <v>332</v>
      </c>
      <c r="B5" s="81" t="s">
        <v>333</v>
      </c>
      <c r="C5" s="81" t="s">
        <v>317</v>
      </c>
      <c r="D5" s="82" t="s">
        <v>335</v>
      </c>
      <c r="E5" s="81" t="s">
        <v>336</v>
      </c>
      <c r="F5" s="81" t="s">
        <v>411</v>
      </c>
      <c r="G5" s="81" t="s">
        <v>412</v>
      </c>
      <c r="H5" s="81" t="s">
        <v>413</v>
      </c>
    </row>
    <row r="6" spans="1:8" ht="29.25" customHeight="1">
      <c r="A6" s="81"/>
      <c r="B6" s="118" t="s">
        <v>452</v>
      </c>
      <c r="C6" s="147">
        <f>C7+C12+C18+C23+C36+C43</f>
        <v>13522.5</v>
      </c>
      <c r="D6" s="149">
        <f>D7+D12+D18+D23+D36+D43</f>
        <v>4477.71</v>
      </c>
      <c r="E6" s="147">
        <f>E7+E12+E18+E23+E36+E43</f>
        <v>9044.7900000000009</v>
      </c>
      <c r="F6" s="119"/>
      <c r="G6" s="119"/>
      <c r="H6" s="119"/>
    </row>
    <row r="7" spans="1:8" s="91" customFormat="1" ht="35.1" customHeight="1">
      <c r="A7" s="138" t="s">
        <v>458</v>
      </c>
      <c r="B7" s="138" t="s">
        <v>449</v>
      </c>
      <c r="C7" s="147">
        <f t="shared" ref="C7:C45" si="0">D7+E7</f>
        <v>609.79999999999995</v>
      </c>
      <c r="D7" s="148">
        <v>609.79999999999995</v>
      </c>
      <c r="E7" s="137"/>
      <c r="F7" s="146"/>
      <c r="G7" s="146"/>
      <c r="H7" s="146"/>
    </row>
    <row r="8" spans="1:8" s="91" customFormat="1" ht="35.1" customHeight="1">
      <c r="A8" s="138" t="s">
        <v>459</v>
      </c>
      <c r="B8" s="138" t="s">
        <v>460</v>
      </c>
      <c r="C8" s="147">
        <f t="shared" si="0"/>
        <v>609.79999999999995</v>
      </c>
      <c r="D8" s="137">
        <v>609.79999999999995</v>
      </c>
      <c r="E8" s="137"/>
      <c r="F8" s="146"/>
      <c r="G8" s="146"/>
      <c r="H8" s="146"/>
    </row>
    <row r="9" spans="1:8" s="91" customFormat="1" ht="35.1" customHeight="1">
      <c r="A9" s="138" t="s">
        <v>465</v>
      </c>
      <c r="B9" s="138" t="s">
        <v>466</v>
      </c>
      <c r="C9" s="147">
        <f t="shared" si="0"/>
        <v>357.61</v>
      </c>
      <c r="D9" s="144">
        <v>357.61</v>
      </c>
      <c r="E9" s="137"/>
      <c r="F9" s="146"/>
      <c r="G9" s="146"/>
      <c r="H9" s="146"/>
    </row>
    <row r="10" spans="1:8" s="91" customFormat="1" ht="35.1" customHeight="1">
      <c r="A10" s="138" t="s">
        <v>467</v>
      </c>
      <c r="B10" s="138" t="s">
        <v>468</v>
      </c>
      <c r="C10" s="147">
        <f t="shared" si="0"/>
        <v>143.04</v>
      </c>
      <c r="D10" s="144">
        <v>143.04</v>
      </c>
      <c r="E10" s="137"/>
      <c r="F10" s="146"/>
      <c r="G10" s="146"/>
      <c r="H10" s="146"/>
    </row>
    <row r="11" spans="1:8" s="91" customFormat="1" ht="35.1" customHeight="1">
      <c r="A11" s="138" t="s">
        <v>553</v>
      </c>
      <c r="B11" s="138" t="s">
        <v>554</v>
      </c>
      <c r="C11" s="147">
        <f t="shared" si="0"/>
        <v>109.15</v>
      </c>
      <c r="D11" s="144">
        <v>109.15</v>
      </c>
      <c r="E11" s="137"/>
      <c r="F11" s="146"/>
      <c r="G11" s="146"/>
      <c r="H11" s="146"/>
    </row>
    <row r="12" spans="1:8" s="91" customFormat="1" ht="35.1" customHeight="1">
      <c r="A12" s="138" t="s">
        <v>469</v>
      </c>
      <c r="B12" s="138" t="s">
        <v>470</v>
      </c>
      <c r="C12" s="147">
        <f t="shared" si="0"/>
        <v>266.7</v>
      </c>
      <c r="D12" s="137">
        <v>266.7</v>
      </c>
      <c r="E12" s="137"/>
      <c r="F12" s="146"/>
      <c r="G12" s="146"/>
      <c r="H12" s="146"/>
    </row>
    <row r="13" spans="1:8" s="91" customFormat="1" ht="35.1" customHeight="1">
      <c r="A13" s="138" t="s">
        <v>471</v>
      </c>
      <c r="B13" s="138" t="s">
        <v>472</v>
      </c>
      <c r="C13" s="147">
        <f t="shared" si="0"/>
        <v>266.7</v>
      </c>
      <c r="D13" s="137">
        <v>266.7</v>
      </c>
      <c r="E13" s="137"/>
      <c r="F13" s="146"/>
      <c r="G13" s="146"/>
      <c r="H13" s="146"/>
    </row>
    <row r="14" spans="1:8" s="91" customFormat="1" ht="35.1" customHeight="1">
      <c r="A14" s="138" t="s">
        <v>473</v>
      </c>
      <c r="B14" s="138" t="s">
        <v>474</v>
      </c>
      <c r="C14" s="147">
        <f t="shared" si="0"/>
        <v>19.829999999999998</v>
      </c>
      <c r="D14" s="144">
        <v>19.829999999999998</v>
      </c>
      <c r="E14" s="137"/>
      <c r="F14" s="146"/>
      <c r="G14" s="146"/>
      <c r="H14" s="146"/>
    </row>
    <row r="15" spans="1:8" ht="35.1" customHeight="1">
      <c r="A15" s="138" t="s">
        <v>475</v>
      </c>
      <c r="B15" s="138" t="s">
        <v>476</v>
      </c>
      <c r="C15" s="147">
        <f t="shared" si="0"/>
        <v>132.15</v>
      </c>
      <c r="D15" s="144">
        <v>132.15</v>
      </c>
      <c r="E15" s="137"/>
      <c r="F15" s="146"/>
      <c r="G15" s="146"/>
      <c r="H15" s="146"/>
    </row>
    <row r="16" spans="1:8" ht="35.1" customHeight="1">
      <c r="A16" s="138" t="s">
        <v>477</v>
      </c>
      <c r="B16" s="138" t="s">
        <v>478</v>
      </c>
      <c r="C16" s="147">
        <f t="shared" si="0"/>
        <v>74.069999999999993</v>
      </c>
      <c r="D16" s="144">
        <v>74.069999999999993</v>
      </c>
      <c r="E16" s="137"/>
      <c r="F16" s="146"/>
      <c r="G16" s="146"/>
      <c r="H16" s="146"/>
    </row>
    <row r="17" spans="1:9" ht="35.1" customHeight="1">
      <c r="A17" s="138" t="s">
        <v>479</v>
      </c>
      <c r="B17" s="138" t="s">
        <v>480</v>
      </c>
      <c r="C17" s="147">
        <f t="shared" si="0"/>
        <v>40.65</v>
      </c>
      <c r="D17" s="144">
        <v>40.65</v>
      </c>
      <c r="E17" s="137"/>
      <c r="F17" s="146"/>
      <c r="G17" s="146"/>
      <c r="H17" s="146"/>
      <c r="I17" s="34"/>
    </row>
    <row r="18" spans="1:9" ht="35.1" customHeight="1">
      <c r="A18" s="138" t="s">
        <v>481</v>
      </c>
      <c r="B18" s="138" t="s">
        <v>455</v>
      </c>
      <c r="C18" s="147">
        <f t="shared" si="0"/>
        <v>965.44</v>
      </c>
      <c r="D18" s="137"/>
      <c r="E18" s="137">
        <v>965.44</v>
      </c>
      <c r="F18" s="146"/>
      <c r="G18" s="146"/>
      <c r="H18" s="146"/>
    </row>
    <row r="19" spans="1:9" ht="35.1" customHeight="1">
      <c r="A19" s="138" t="s">
        <v>482</v>
      </c>
      <c r="B19" s="138" t="s">
        <v>483</v>
      </c>
      <c r="C19" s="147">
        <f t="shared" si="0"/>
        <v>611</v>
      </c>
      <c r="D19" s="137"/>
      <c r="E19" s="137">
        <v>611</v>
      </c>
      <c r="F19" s="146"/>
      <c r="G19" s="146"/>
      <c r="H19" s="146"/>
    </row>
    <row r="20" spans="1:9" ht="35.1" customHeight="1">
      <c r="A20" s="138" t="s">
        <v>484</v>
      </c>
      <c r="B20" s="138" t="s">
        <v>485</v>
      </c>
      <c r="C20" s="147">
        <f t="shared" si="0"/>
        <v>611</v>
      </c>
      <c r="D20" s="137"/>
      <c r="E20" s="137">
        <v>611</v>
      </c>
      <c r="F20" s="146"/>
      <c r="G20" s="146"/>
      <c r="H20" s="146"/>
      <c r="I20" s="34"/>
    </row>
    <row r="21" spans="1:9" ht="35.1" customHeight="1">
      <c r="A21" s="138" t="s">
        <v>549</v>
      </c>
      <c r="B21" s="138" t="s">
        <v>550</v>
      </c>
      <c r="C21" s="147">
        <f t="shared" si="0"/>
        <v>354.44</v>
      </c>
      <c r="D21" s="137"/>
      <c r="E21" s="137">
        <v>354.44</v>
      </c>
      <c r="F21" s="146"/>
      <c r="G21" s="146"/>
      <c r="H21" s="146"/>
    </row>
    <row r="22" spans="1:9" ht="35.1" customHeight="1">
      <c r="A22" s="138" t="s">
        <v>551</v>
      </c>
      <c r="B22" s="138" t="s">
        <v>552</v>
      </c>
      <c r="C22" s="147">
        <f t="shared" si="0"/>
        <v>354.44</v>
      </c>
      <c r="D22" s="137"/>
      <c r="E22" s="137">
        <v>354.44</v>
      </c>
      <c r="F22" s="146"/>
      <c r="G22" s="146"/>
      <c r="H22" s="146"/>
    </row>
    <row r="23" spans="1:9" ht="35.1" customHeight="1">
      <c r="A23" s="138" t="s">
        <v>486</v>
      </c>
      <c r="B23" s="138" t="s">
        <v>487</v>
      </c>
      <c r="C23" s="147">
        <f t="shared" si="0"/>
        <v>8343.82</v>
      </c>
      <c r="D23" s="137">
        <v>3386.65</v>
      </c>
      <c r="E23" s="137">
        <v>4957.17</v>
      </c>
      <c r="F23" s="146"/>
      <c r="G23" s="146"/>
      <c r="H23" s="146"/>
    </row>
    <row r="24" spans="1:9" ht="35.1" customHeight="1">
      <c r="A24" s="138" t="s">
        <v>488</v>
      </c>
      <c r="B24" s="138" t="s">
        <v>489</v>
      </c>
      <c r="C24" s="147">
        <f t="shared" si="0"/>
        <v>7073.82</v>
      </c>
      <c r="D24" s="137">
        <f>D25+D32</f>
        <v>3386.65</v>
      </c>
      <c r="E24" s="137">
        <v>3687.17</v>
      </c>
      <c r="F24" s="146"/>
      <c r="G24" s="146"/>
      <c r="H24" s="146"/>
    </row>
    <row r="25" spans="1:9" ht="35.1" customHeight="1">
      <c r="A25" s="138" t="s">
        <v>490</v>
      </c>
      <c r="B25" s="138" t="s">
        <v>418</v>
      </c>
      <c r="C25" s="147">
        <f t="shared" si="0"/>
        <v>463.13</v>
      </c>
      <c r="D25" s="137">
        <v>463.13</v>
      </c>
      <c r="E25" s="137"/>
      <c r="F25" s="146"/>
      <c r="G25" s="146"/>
      <c r="H25" s="146"/>
    </row>
    <row r="26" spans="1:9" ht="35.1" customHeight="1">
      <c r="A26" s="138" t="s">
        <v>491</v>
      </c>
      <c r="B26" s="138" t="s">
        <v>419</v>
      </c>
      <c r="C26" s="147">
        <f t="shared" si="0"/>
        <v>50</v>
      </c>
      <c r="D26" s="137"/>
      <c r="E26" s="137">
        <v>50</v>
      </c>
      <c r="F26" s="146"/>
      <c r="G26" s="146"/>
      <c r="H26" s="146"/>
    </row>
    <row r="27" spans="1:9" ht="35.1" customHeight="1">
      <c r="A27" s="138" t="s">
        <v>494</v>
      </c>
      <c r="B27" s="138" t="s">
        <v>495</v>
      </c>
      <c r="C27" s="147">
        <f t="shared" si="0"/>
        <v>595</v>
      </c>
      <c r="D27" s="137"/>
      <c r="E27" s="137">
        <v>595</v>
      </c>
      <c r="F27" s="146"/>
      <c r="G27" s="146"/>
      <c r="H27" s="146"/>
    </row>
    <row r="28" spans="1:9" ht="35.1" customHeight="1">
      <c r="A28" s="138" t="s">
        <v>498</v>
      </c>
      <c r="B28" s="138" t="s">
        <v>500</v>
      </c>
      <c r="C28" s="147">
        <f t="shared" si="0"/>
        <v>80</v>
      </c>
      <c r="D28" s="137"/>
      <c r="E28" s="137">
        <v>80</v>
      </c>
      <c r="F28" s="146"/>
      <c r="G28" s="146"/>
      <c r="H28" s="146"/>
    </row>
    <row r="29" spans="1:9" ht="35.1" customHeight="1">
      <c r="A29" s="138" t="s">
        <v>501</v>
      </c>
      <c r="B29" s="138" t="s">
        <v>502</v>
      </c>
      <c r="C29" s="147">
        <f t="shared" si="0"/>
        <v>72</v>
      </c>
      <c r="D29" s="137"/>
      <c r="E29" s="137">
        <v>72</v>
      </c>
      <c r="F29" s="146"/>
      <c r="G29" s="146"/>
      <c r="H29" s="146"/>
    </row>
    <row r="30" spans="1:9" ht="35.1" customHeight="1">
      <c r="A30" s="138" t="s">
        <v>503</v>
      </c>
      <c r="B30" s="138" t="s">
        <v>504</v>
      </c>
      <c r="C30" s="147">
        <f t="shared" si="0"/>
        <v>1291</v>
      </c>
      <c r="D30" s="137"/>
      <c r="E30" s="137">
        <v>1291</v>
      </c>
      <c r="F30" s="146"/>
      <c r="G30" s="146"/>
      <c r="H30" s="146"/>
    </row>
    <row r="31" spans="1:9" ht="35.1" customHeight="1">
      <c r="A31" s="138" t="s">
        <v>509</v>
      </c>
      <c r="B31" s="138" t="s">
        <v>510</v>
      </c>
      <c r="C31" s="147">
        <f t="shared" si="0"/>
        <v>187</v>
      </c>
      <c r="D31" s="137"/>
      <c r="E31" s="137">
        <v>187</v>
      </c>
      <c r="F31" s="146"/>
      <c r="G31" s="146"/>
      <c r="H31" s="146"/>
    </row>
    <row r="32" spans="1:9" ht="35.1" customHeight="1">
      <c r="A32" s="138" t="s">
        <v>511</v>
      </c>
      <c r="B32" s="138" t="s">
        <v>512</v>
      </c>
      <c r="C32" s="147">
        <f t="shared" si="0"/>
        <v>2923.52</v>
      </c>
      <c r="D32" s="137">
        <v>2923.52</v>
      </c>
      <c r="E32" s="137"/>
      <c r="F32" s="146"/>
      <c r="G32" s="146"/>
      <c r="H32" s="146"/>
    </row>
    <row r="33" spans="1:8" ht="35.1" customHeight="1">
      <c r="A33" s="138" t="s">
        <v>513</v>
      </c>
      <c r="B33" s="138" t="s">
        <v>514</v>
      </c>
      <c r="C33" s="147">
        <f t="shared" si="0"/>
        <v>1412.17</v>
      </c>
      <c r="D33" s="137"/>
      <c r="E33" s="137">
        <v>1412.17</v>
      </c>
      <c r="F33" s="146"/>
      <c r="G33" s="146"/>
      <c r="H33" s="146"/>
    </row>
    <row r="34" spans="1:8" ht="35.1" customHeight="1">
      <c r="A34" s="138" t="s">
        <v>516</v>
      </c>
      <c r="B34" s="138" t="s">
        <v>517</v>
      </c>
      <c r="C34" s="147">
        <f t="shared" si="0"/>
        <v>1270</v>
      </c>
      <c r="D34" s="137"/>
      <c r="E34" s="137">
        <v>1270</v>
      </c>
      <c r="F34" s="146"/>
      <c r="G34" s="146"/>
      <c r="H34" s="146"/>
    </row>
    <row r="35" spans="1:8" ht="35.1" customHeight="1">
      <c r="A35" s="138" t="s">
        <v>518</v>
      </c>
      <c r="B35" s="138" t="s">
        <v>519</v>
      </c>
      <c r="C35" s="147">
        <f t="shared" si="0"/>
        <v>1270</v>
      </c>
      <c r="D35" s="137"/>
      <c r="E35" s="137">
        <v>1270</v>
      </c>
      <c r="F35" s="146"/>
      <c r="G35" s="146"/>
      <c r="H35" s="146"/>
    </row>
    <row r="36" spans="1:8" ht="35.1" customHeight="1">
      <c r="A36" s="138" t="s">
        <v>521</v>
      </c>
      <c r="B36" s="138" t="s">
        <v>451</v>
      </c>
      <c r="C36" s="147">
        <f t="shared" si="0"/>
        <v>2285.7799999999997</v>
      </c>
      <c r="D36" s="137">
        <v>214.56</v>
      </c>
      <c r="E36" s="137">
        <v>2071.2199999999998</v>
      </c>
      <c r="F36" s="146"/>
      <c r="G36" s="146"/>
      <c r="H36" s="146"/>
    </row>
    <row r="37" spans="1:8" ht="35.1" customHeight="1">
      <c r="A37" s="138" t="s">
        <v>522</v>
      </c>
      <c r="B37" s="138" t="s">
        <v>523</v>
      </c>
      <c r="C37" s="147">
        <f t="shared" si="0"/>
        <v>2071.2199999999998</v>
      </c>
      <c r="D37" s="137"/>
      <c r="E37" s="137">
        <v>2071.2199999999998</v>
      </c>
      <c r="F37" s="146"/>
      <c r="G37" s="146"/>
      <c r="H37" s="146"/>
    </row>
    <row r="38" spans="1:8" ht="35.1" customHeight="1">
      <c r="A38" s="138" t="s">
        <v>524</v>
      </c>
      <c r="B38" s="138" t="s">
        <v>525</v>
      </c>
      <c r="C38" s="147">
        <f t="shared" si="0"/>
        <v>870</v>
      </c>
      <c r="D38" s="137"/>
      <c r="E38" s="137">
        <v>870</v>
      </c>
      <c r="F38" s="146"/>
      <c r="G38" s="146"/>
      <c r="H38" s="146"/>
    </row>
    <row r="39" spans="1:8" ht="35.1" customHeight="1">
      <c r="A39" s="138" t="s">
        <v>526</v>
      </c>
      <c r="B39" s="138" t="s">
        <v>527</v>
      </c>
      <c r="C39" s="147">
        <f t="shared" si="0"/>
        <v>469</v>
      </c>
      <c r="D39" s="137"/>
      <c r="E39" s="137">
        <v>469</v>
      </c>
      <c r="F39" s="146"/>
      <c r="G39" s="146"/>
      <c r="H39" s="146"/>
    </row>
    <row r="40" spans="1:8" ht="35.1" customHeight="1">
      <c r="A40" s="138" t="s">
        <v>528</v>
      </c>
      <c r="B40" s="138" t="s">
        <v>529</v>
      </c>
      <c r="C40" s="147">
        <f t="shared" si="0"/>
        <v>732.22</v>
      </c>
      <c r="D40" s="137"/>
      <c r="E40" s="137">
        <v>732.22</v>
      </c>
      <c r="F40" s="146"/>
      <c r="G40" s="146"/>
      <c r="H40" s="146"/>
    </row>
    <row r="41" spans="1:8" ht="35.1" customHeight="1">
      <c r="A41" s="138" t="s">
        <v>530</v>
      </c>
      <c r="B41" s="138" t="s">
        <v>531</v>
      </c>
      <c r="C41" s="147">
        <f t="shared" si="0"/>
        <v>214.56</v>
      </c>
      <c r="D41" s="137">
        <v>214.56</v>
      </c>
      <c r="E41" s="137"/>
      <c r="F41" s="146"/>
      <c r="G41" s="146"/>
      <c r="H41" s="146"/>
    </row>
    <row r="42" spans="1:8" ht="35.1" customHeight="1">
      <c r="A42" s="138" t="s">
        <v>532</v>
      </c>
      <c r="B42" s="138" t="s">
        <v>533</v>
      </c>
      <c r="C42" s="147">
        <f t="shared" si="0"/>
        <v>214.56</v>
      </c>
      <c r="D42" s="137">
        <v>214.56</v>
      </c>
      <c r="E42" s="137"/>
      <c r="F42" s="146"/>
      <c r="G42" s="146"/>
      <c r="H42" s="146"/>
    </row>
    <row r="43" spans="1:8" ht="35.1" customHeight="1">
      <c r="A43" s="138" t="s">
        <v>538</v>
      </c>
      <c r="B43" s="138" t="s">
        <v>457</v>
      </c>
      <c r="C43" s="147">
        <f t="shared" si="0"/>
        <v>1050.96</v>
      </c>
      <c r="D43" s="137"/>
      <c r="E43" s="137">
        <v>1050.96</v>
      </c>
      <c r="F43" s="146"/>
      <c r="G43" s="146"/>
      <c r="H43" s="146"/>
    </row>
    <row r="44" spans="1:8" ht="35.1" customHeight="1">
      <c r="A44" s="138" t="s">
        <v>539</v>
      </c>
      <c r="B44" s="138" t="s">
        <v>540</v>
      </c>
      <c r="C44" s="147">
        <f t="shared" si="0"/>
        <v>1050.96</v>
      </c>
      <c r="D44" s="137"/>
      <c r="E44" s="137">
        <v>1050.96</v>
      </c>
      <c r="F44" s="146"/>
      <c r="G44" s="146"/>
      <c r="H44" s="146"/>
    </row>
    <row r="45" spans="1:8" ht="35.1" customHeight="1">
      <c r="A45" s="138" t="s">
        <v>541</v>
      </c>
      <c r="B45" s="138" t="s">
        <v>506</v>
      </c>
      <c r="C45" s="147">
        <f t="shared" si="0"/>
        <v>1050.96</v>
      </c>
      <c r="D45" s="137"/>
      <c r="E45" s="137">
        <v>1050.96</v>
      </c>
      <c r="F45" s="146"/>
      <c r="G45" s="146"/>
      <c r="H45" s="146"/>
    </row>
  </sheetData>
  <phoneticPr fontId="2" type="noConversion"/>
  <printOptions horizontalCentered="1"/>
  <pageMargins left="0.39" right="0" top="0.99999998498150677" bottom="0.99999998498150677" header="0.49999999249075339" footer="0.49999999249075339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12</vt:i4>
      </vt:variant>
    </vt:vector>
  </HeadingPairs>
  <TitlesOfParts>
    <vt:vector size="21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  <vt:lpstr>'1 财政拨款收支总表'!Print_Area</vt:lpstr>
      <vt:lpstr>'2 一般公共预算支出-上年数'!Print_Area</vt:lpstr>
      <vt:lpstr>'4 一般公用预算“三公”经费支出表-上年数'!Print_Area</vt:lpstr>
      <vt:lpstr>'6 部门收支总表'!Print_Area</vt:lpstr>
      <vt:lpstr>'7 部门收入总表'!Print_Area</vt:lpstr>
      <vt:lpstr>'8 部门支出总表'!Print_Area</vt:lpstr>
      <vt:lpstr>'2 一般公共预算支出-上年数'!Print_Titles</vt:lpstr>
      <vt:lpstr>'3 一般公共预算财政基本支出'!Print_Titles</vt:lpstr>
      <vt:lpstr>'4 一般公用预算“三公”经费支出表-上年数'!Print_Titles</vt:lpstr>
      <vt:lpstr>'5 政府性基金预算支出表'!Print_Titles</vt:lpstr>
      <vt:lpstr>'7 部门收入总表'!Print_Titles</vt:lpstr>
      <vt:lpstr>'8 部门支出总表'!Print_Titles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2020-03-11T03:43:21Z</dcterms:modified>
</cp:coreProperties>
</file>