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90" windowWidth="14940" windowHeight="9105" firstSheet="4"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政府性基金预算财政拨款收入支出决算表" sheetId="7" r:id="rId7"/>
    <sheet name="GK08 机构运行信息表" sheetId="8" r:id="rId8"/>
    <sheet name="FMDM 封面代码" sheetId="9" state="hidden" r:id="rId9"/>
  </sheets>
  <definedNames/>
  <calcPr fullCalcOnLoad="1"/>
</workbook>
</file>

<file path=xl/sharedStrings.xml><?xml version="1.0" encoding="utf-8"?>
<sst xmlns="http://schemas.openxmlformats.org/spreadsheetml/2006/main" count="1057" uniqueCount="499">
  <si>
    <t>收入支出决算总表</t>
  </si>
  <si>
    <t>公开01表</t>
  </si>
  <si>
    <t>公开部门：重庆市永川区委员会办公室</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</si>
  <si>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</si>
  <si>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</si>
  <si>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</si>
  <si>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</si>
  <si>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</si>
  <si>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</si>
  <si>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</si>
  <si>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</si>
  <si>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</si>
  <si>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</si>
  <si>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</si>
  <si>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</si>
  <si>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</si>
  <si>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</si>
  <si>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</si>
  <si>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</si>
  <si>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</si>
  <si>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</si>
  <si>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</si>
  <si>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</si>
  <si>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</si>
  <si>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</si>
  <si>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</si>
  <si>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</si>
  <si>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</si>
  <si>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</si>
  <si>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</si>
  <si>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</si>
  <si>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</si>
  <si>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</si>
  <si>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</si>
  <si>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</si>
  <si>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</si>
  <si>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</si>
  <si>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</si>
  <si>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</si>
  <si>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</si>
  <si>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</si>
  <si>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</si>
  <si>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</si>
  <si>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</si>
  <si>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</si>
  <si>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</si>
  <si>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</si>
  <si>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</si>
  <si>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</si>
  <si>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</si>
  <si>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</si>
  <si>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</si>
  <si>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</si>
  <si>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</si>
  <si>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</si>
  <si>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</si>
  <si>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</si>
  <si>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</si>
  <si>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</si>
  <si>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</si>
  <si>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</si>
  <si>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</si>
  <si>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</si>
  <si>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</si>
  <si>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</si>
  <si>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</si>
  <si>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</si>
  <si>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</si>
  <si>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</si>
  <si>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</si>
  <si>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</si>
  <si>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</si>
  <si>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</si>
  <si>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</si>
  <si>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</si>
  <si>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</si>
  <si>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</si>
  <si>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</si>
  <si>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</si>
  <si>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</si>
  <si>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</si>
  <si>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</si>
  <si>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</si>
  <si>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</si>
  <si>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</si>
  <si>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</si>
  <si>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</si>
  <si>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</si>
  <si>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</si>
  <si>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</si>
  <si>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</si>
  <si>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</si>
  <si>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</si>
  <si>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</si>
  <si>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</si>
  <si>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</si>
  <si>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</si>
  <si>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</si>
  <si>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</si>
  <si>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</si>
  <si>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</si>
  <si>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</si>
  <si>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</si>
  <si>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</si>
  <si>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</si>
  <si>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</si>
  <si>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</si>
  <si>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</si>
  <si>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</si>
  <si>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</si>
  <si>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</si>
  <si>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</si>
  <si>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</si>
  <si>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</si>
  <si>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</si>
  <si>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</si>
  <si>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</si>
  <si>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</si>
  <si>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</si>
  <si>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</si>
  <si>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</si>
  <si>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</si>
  <si>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</si>
  <si>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</si>
  <si>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</si>
  <si>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</si>
  <si>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</si>
  <si>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</si>
  <si>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</si>
  <si>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</si>
  <si>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</si>
  <si>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</si>
  <si>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</si>
  <si>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</si>
  <si>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</si>
  <si>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</si>
  <si>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</si>
  <si>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</si>
  <si>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</si>
  <si>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</si>
  <si>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</si>
  <si>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</si>
  <si>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</si>
  <si>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</si>
  <si>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</si>
  <si>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</si>
  <si>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</si>
  <si>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</si>
  <si>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</si>
  <si>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</si>
  <si>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</si>
  <si>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</si>
  <si>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</si>
  <si>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</si>
  <si>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</si>
  <si>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</si>
  <si>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</si>
  <si>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</si>
  <si>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</si>
  <si>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</si>
  <si>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</si>
  <si>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</si>
  <si>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</si>
  <si>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</si>
  <si>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</si>
  <si>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</si>
  <si>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</si>
  <si>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</si>
  <si>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</si>
  <si>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</si>
  <si>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</si>
  <si>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</si>
  <si>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</si>
  <si>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</si>
  <si>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</si>
  <si>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</si>
  <si>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</si>
  <si>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</si>
  <si>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</si>
  <si>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</si>
  <si>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</si>
  <si>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</si>
  <si>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</si>
  <si>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</si>
  <si>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</si>
  <si>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</si>
  <si>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</si>
  <si>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</si>
  <si>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</si>
  <si>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</si>
  <si>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</si>
  <si>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</si>
  <si>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</si>
  <si>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</si>
  <si>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</si>
  <si>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</si>
  <si>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</si>
  <si>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</si>
  <si>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</si>
  <si>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</si>
  <si>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</si>
  <si>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</si>
  <si>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</si>
  <si>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</si>
  <si>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</si>
  <si>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</si>
  <si>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</si>
  <si>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</si>
  <si>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</si>
  <si>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</si>
  <si>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</si>
  <si>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</si>
  <si>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</si>
  <si>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</si>
  <si>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</si>
  <si>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</si>
  <si>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</si>
  <si>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</si>
  <si>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</si>
  <si>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</si>
  <si>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</si>
  <si>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</si>
  <si>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</si>
  <si>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</si>
  <si>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</si>
  <si>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</si>
  <si>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</si>
  <si>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</si>
  <si>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</si>
  <si>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</si>
  <si>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</si>
  <si>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</si>
  <si>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</si>
  <si>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</si>
  <si>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</si>
  <si>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</si>
  <si>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</si>
  <si>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</si>
  <si>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</si>
  <si>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</si>
  <si>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</si>
  <si>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</si>
  <si>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</si>
  <si>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</si>
  <si>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</si>
  <si>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</si>
  <si>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</si>
  <si>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</si>
  <si>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</si>
  <si>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</si>
  <si>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</si>
  <si>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</si>
  <si>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</si>
  <si>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</si>
  <si>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</si>
  <si>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</si>
  <si>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</si>
  <si>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</si>
  <si>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</si>
  <si>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</si>
  <si>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</si>
  <si>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</si>
  <si>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</si>
  <si>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</si>
  <si>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</si>
  <si>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</si>
  <si>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</si>
  <si>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</si>
  <si>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</si>
  <si>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</si>
  <si>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</si>
  <si>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</si>
  <si>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</si>
  <si>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机构运行信息表</t>
  </si>
  <si>
    <t>公开08表</t>
  </si>
  <si>
    <t>项  目</t>
  </si>
  <si>
    <t>预算数</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</si>
  <si>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</si>
  <si>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</si>
  <si>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</si>
  <si>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</si>
  <si>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</si>
  <si>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</si>
  <si>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</si>
  <si>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</si>
  <si>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</si>
  <si>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</si>
  <si>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</si>
  <si>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</si>
  <si>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</si>
  <si>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</si>
  <si>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</si>
  <si>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</si>
  <si>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</si>
  <si>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</si>
  <si>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</si>
  <si>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</si>
  <si>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</si>
  <si>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</si>
  <si>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</si>
  <si>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</si>
  <si>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</si>
  <si>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</si>
  <si>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</si>
  <si>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</si>
  <si>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</si>
  <si>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</si>
  <si>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</si>
  <si>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</si>
  <si>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</si>
  <si>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</si>
  <si>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</si>
  <si>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</si>
  <si>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</si>
  <si>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</si>
  <si>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</si>
  <si>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</si>
  <si>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</si>
  <si>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</si>
  <si>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</si>
  <si>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</si>
  <si>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</si>
  <si>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</si>
  <si>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</si>
  <si>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 xml:space="preserve">封面代码                     </t>
  </si>
  <si>
    <t xml:space="preserve">                     </t>
  </si>
  <si>
    <t>2019年度                                          单位：万元</t>
  </si>
  <si>
    <t>单位名称</t>
  </si>
  <si>
    <t>重庆市永川区委员会办公室</t>
  </si>
  <si>
    <t>单位负责人</t>
  </si>
  <si>
    <t>王建华</t>
  </si>
  <si>
    <t>财务负责人</t>
  </si>
  <si>
    <t>杨茜</t>
  </si>
  <si>
    <t>填表人</t>
  </si>
  <si>
    <t>林秋珍</t>
  </si>
  <si>
    <t>电话号码(区号)</t>
  </si>
  <si>
    <t>023</t>
  </si>
  <si>
    <t>电话号码</t>
  </si>
  <si>
    <t>49811588</t>
  </si>
  <si>
    <t>分机号</t>
  </si>
  <si>
    <t>单位地址</t>
  </si>
  <si>
    <t>重庆市永川区人民大道191号</t>
  </si>
  <si>
    <t>组织机构代码（各级技术监督局核发）</t>
  </si>
  <si>
    <t>009336432</t>
  </si>
  <si>
    <t>邮政编码</t>
  </si>
  <si>
    <t>402160</t>
  </si>
  <si>
    <t>财政预算代码</t>
  </si>
  <si>
    <t>101</t>
  </si>
  <si>
    <t>单位预算级次</t>
  </si>
  <si>
    <t>一级预算单位</t>
  </si>
  <si>
    <t>单位所在地区（国家标准：行政区划代码）</t>
  </si>
  <si>
    <t>永川区</t>
  </si>
  <si>
    <t>单位基本性质</t>
  </si>
  <si>
    <t>行政单位</t>
  </si>
  <si>
    <t>单位执行会计制度</t>
  </si>
  <si>
    <t>政府会计制度</t>
  </si>
  <si>
    <t>预算管理级次</t>
  </si>
  <si>
    <t>县级</t>
  </si>
  <si>
    <t>隶属关系</t>
  </si>
  <si>
    <t>部门标识代码</t>
  </si>
  <si>
    <t>中央办公厅</t>
  </si>
  <si>
    <t>国民经济行业分类</t>
  </si>
  <si>
    <t>中国共产党机关</t>
  </si>
  <si>
    <t>新报因素</t>
  </si>
  <si>
    <t>连续上报</t>
  </si>
  <si>
    <t>上年代码</t>
  </si>
  <si>
    <t>0093364320</t>
  </si>
  <si>
    <t>报表类型</t>
  </si>
  <si>
    <t>单户表</t>
  </si>
  <si>
    <t>备用码</t>
  </si>
  <si>
    <t>统一社会信用代码</t>
  </si>
  <si>
    <t>115003830093364326</t>
  </si>
  <si>
    <t>备用码一</t>
  </si>
  <si>
    <t>18983463976</t>
  </si>
  <si>
    <t>备用码二</t>
  </si>
  <si>
    <t>事业单位改革分类</t>
  </si>
  <si>
    <t xml:space="preserve">— 1 —                     </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</si>
  <si>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</si>
  <si>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</si>
  <si>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</si>
  <si>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</si>
  <si>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资本性支出</t>
  </si>
  <si>
    <t>一、“三公”经费支出</t>
  </si>
  <si>
    <t>财政拨款收入支出决算总表</t>
  </si>
  <si>
    <t>政府办公厅（室）及相关机构事务</t>
  </si>
  <si>
    <t xml:space="preserve">  行政运行</t>
  </si>
  <si>
    <t xml:space="preserve">  一般行政管理事务</t>
  </si>
  <si>
    <t>财政事务</t>
  </si>
  <si>
    <t xml:space="preserve">  行政运行</t>
  </si>
  <si>
    <t>组织事务</t>
  </si>
  <si>
    <t xml:space="preserve">  其他组织事务支出</t>
  </si>
  <si>
    <t>文化体育与传媒支出</t>
  </si>
  <si>
    <t>文化</t>
  </si>
  <si>
    <t xml:space="preserve">  群众文化</t>
  </si>
  <si>
    <t>社会保障和就业支出</t>
  </si>
  <si>
    <t>人力资源和社会保障管理事务</t>
  </si>
  <si>
    <t xml:space="preserve">  社会保险经办机构</t>
  </si>
  <si>
    <t>民政管理事务</t>
  </si>
  <si>
    <t xml:space="preserve">  基层政权和社区建设</t>
  </si>
  <si>
    <t>行政事业单位离退休</t>
  </si>
  <si>
    <t xml:space="preserve">  机关事业单位基本养老保险缴费支出</t>
  </si>
  <si>
    <t xml:space="preserve">  机关事业单位职业年金缴费支出</t>
  </si>
  <si>
    <t xml:space="preserve">  其他行政事业单位离退休支出</t>
  </si>
  <si>
    <t>残疾人事业</t>
  </si>
  <si>
    <t xml:space="preserve">  残疾人生活和护理补贴</t>
  </si>
  <si>
    <t>临时救助</t>
  </si>
  <si>
    <t xml:space="preserve">  临时救助支出</t>
  </si>
  <si>
    <t>特困人员救助供养</t>
  </si>
  <si>
    <t xml:space="preserve">  城市特困人员救助供养支出</t>
  </si>
  <si>
    <t xml:space="preserve">  农村特困人员救助供养支出</t>
  </si>
  <si>
    <t>其他生活救助</t>
  </si>
  <si>
    <t xml:space="preserve">  其他城市生活救助</t>
  </si>
  <si>
    <t>行政事业单位医疗</t>
  </si>
  <si>
    <t xml:space="preserve">  行政单位医疗</t>
  </si>
  <si>
    <t xml:space="preserve">  事业单位医疗</t>
  </si>
  <si>
    <t xml:space="preserve">  公务员医疗补助</t>
  </si>
  <si>
    <t xml:space="preserve">  其他行政事业单位医疗支出</t>
  </si>
  <si>
    <t>节能环保支出</t>
  </si>
  <si>
    <t>污染防治</t>
  </si>
  <si>
    <t xml:space="preserve">  其他污染防治支出</t>
  </si>
  <si>
    <t>城乡社区支出</t>
  </si>
  <si>
    <t>城乡社区管理事务</t>
  </si>
  <si>
    <t xml:space="preserve">  城管执法</t>
  </si>
  <si>
    <t>城乡社区环境卫生</t>
  </si>
  <si>
    <t xml:space="preserve">  城乡社区环境卫生</t>
  </si>
  <si>
    <t>国有土地使用权出让收入及对应专项债务收入安排的支出</t>
  </si>
  <si>
    <t>农林水支出</t>
  </si>
  <si>
    <t>农业</t>
  </si>
  <si>
    <t xml:space="preserve">  事业运行</t>
  </si>
  <si>
    <t xml:space="preserve">  农业生产支持补贴</t>
  </si>
  <si>
    <t>水利</t>
  </si>
  <si>
    <t xml:space="preserve">  其他水利支出</t>
  </si>
  <si>
    <t>农村综合改革</t>
  </si>
  <si>
    <t xml:space="preserve">  对村级一事一议的补助</t>
  </si>
  <si>
    <t xml:space="preserve">  对村民委员会和村党支部的补助</t>
  </si>
  <si>
    <t>交通运输支出</t>
  </si>
  <si>
    <t>公路水路运输</t>
  </si>
  <si>
    <t xml:space="preserve">  公路建设</t>
  </si>
  <si>
    <t xml:space="preserve">  公路养护</t>
  </si>
  <si>
    <t>住房保障支出</t>
  </si>
  <si>
    <t>住房改革支出</t>
  </si>
  <si>
    <t>市场监督管理事务</t>
  </si>
  <si>
    <t>国防支出</t>
  </si>
  <si>
    <t>其他国防支出</t>
  </si>
  <si>
    <t xml:space="preserve">  其他市场监督管理事务</t>
  </si>
  <si>
    <t xml:space="preserve">  基他国防支出</t>
  </si>
  <si>
    <t>抚恤</t>
  </si>
  <si>
    <t>退役安置</t>
  </si>
  <si>
    <t>社会福利</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</si>
  <si>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</si>
  <si>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</si>
  <si>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</si>
  <si>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</si>
  <si>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</si>
  <si>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</si>
  <si>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退役士兵安置</t>
  </si>
  <si>
    <t xml:space="preserve">  老年福利</t>
  </si>
  <si>
    <t xml:space="preserve">  其他农村生活救助</t>
  </si>
  <si>
    <t>卫生健康支出</t>
  </si>
  <si>
    <t>卫生健康管理事务</t>
  </si>
  <si>
    <t>优抚对象医疗</t>
  </si>
  <si>
    <t xml:space="preserve">  优抚对象医疗补助</t>
  </si>
  <si>
    <t>污染减排</t>
  </si>
  <si>
    <t>城乡社区公共设施</t>
  </si>
  <si>
    <t xml:space="preserve">  生态环境监测与信息</t>
  </si>
  <si>
    <t xml:space="preserve">  小城镇基础设施建设 </t>
  </si>
  <si>
    <t xml:space="preserve">  农村基础设施建设支出</t>
  </si>
  <si>
    <t xml:space="preserve">  其他国有土地使用权出让心入安排的支出</t>
  </si>
  <si>
    <t>其他城乡社区支出</t>
  </si>
  <si>
    <t xml:space="preserve">  其他城乡社区支出</t>
  </si>
  <si>
    <t xml:space="preserve">  一般行政管理事务</t>
  </si>
  <si>
    <t>扶贫</t>
  </si>
  <si>
    <t xml:space="preserve">  其他扶贫支出</t>
  </si>
  <si>
    <t>车辆购置税支出</t>
  </si>
  <si>
    <t>商业服务业等支出</t>
  </si>
  <si>
    <t>保障性安居工程支出</t>
  </si>
  <si>
    <t>灾害防治及应急管理支出</t>
  </si>
  <si>
    <t>自然灾害防治</t>
  </si>
  <si>
    <t>其他支出</t>
  </si>
  <si>
    <t>彩票公益金安排的支出</t>
  </si>
  <si>
    <t>商业流通事务</t>
  </si>
  <si>
    <t xml:space="preserve">  车辆购置税用于农村公路建设支出</t>
  </si>
  <si>
    <t xml:space="preserve">  其他商业流通事务支出</t>
  </si>
  <si>
    <t xml:space="preserve">  农村危房改造</t>
  </si>
  <si>
    <t xml:space="preserve">  地质灾害防治</t>
  </si>
  <si>
    <t xml:space="preserve">  用于社会福利的彩票公益金支出</t>
  </si>
  <si>
    <t>其他社会保障和就业支出</t>
  </si>
  <si>
    <t xml:space="preserve">  其他社会保障和就业支出</t>
  </si>
  <si>
    <t xml:space="preserve">  其他国有土地使用权出让收入安排的支出</t>
  </si>
  <si>
    <t>彩票公益金安排的支出</t>
  </si>
  <si>
    <t>农村基础设施建设支出</t>
  </si>
  <si>
    <t>用于社会福利的彩票公益金支出</t>
  </si>
  <si>
    <t>公开部门：</t>
  </si>
  <si>
    <t>公开部门：重庆市永川区大安街道办事处</t>
  </si>
  <si>
    <t>重庆市永川区大安街道办事处</t>
  </si>
  <si>
    <r>
      <t>公开部门：</t>
    </r>
    <r>
      <rPr>
        <b/>
        <sz val="12"/>
        <rFont val="宋体"/>
        <family val="0"/>
      </rPr>
      <t>重庆市</t>
    </r>
    <r>
      <rPr>
        <sz val="12"/>
        <rFont val="宋体"/>
        <family val="0"/>
      </rPr>
      <t>永川区大安街道办事处</t>
    </r>
  </si>
  <si>
    <r>
      <t>公开部门：</t>
    </r>
    <r>
      <rPr>
        <b/>
        <sz val="12"/>
        <rFont val="宋体"/>
        <family val="0"/>
      </rPr>
      <t>重庆市</t>
    </r>
    <r>
      <rPr>
        <sz val="12"/>
        <rFont val="宋体"/>
        <family val="0"/>
      </rPr>
      <t>永川区大安街道办事处</t>
    </r>
  </si>
  <si>
    <r>
      <t>公开部门：重庆市</t>
    </r>
    <r>
      <rPr>
        <sz val="12"/>
        <rFont val="宋体"/>
        <family val="0"/>
      </rPr>
      <t>永川区大安街道办事处</t>
    </r>
  </si>
  <si>
    <r>
      <t>公开部门：</t>
    </r>
    <r>
      <rPr>
        <b/>
        <sz val="12"/>
        <rFont val="宋体"/>
        <family val="0"/>
      </rPr>
      <t>重庆市</t>
    </r>
    <r>
      <rPr>
        <sz val="12"/>
        <color indexed="63"/>
        <rFont val="宋体"/>
        <family val="0"/>
      </rPr>
      <t>永川区大安街道办事处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</si>
</sst>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MOP&quot;#,##0_);\(&quot;MOP&quot;#,##0\)"/>
    <numFmt numFmtId="177" formatCode="&quot;MOP&quot;#,##0_);[Red]\(&quot;MOP&quot;#,##0\)"/>
    <numFmt numFmtId="178" formatCode="&quot;MOP&quot;#,##0.00_);\(&quot;MOP&quot;#,##0.00\)"/>
    <numFmt numFmtId="179" formatCode="&quot;MOP&quot;#,##0.00_);[Red]\(&quot;MOP&quot;#,##0.00\)"/>
    <numFmt numFmtId="180" formatCode="_(&quot;MOP&quot;* #,##0_);_(&quot;MOP&quot;* \(#,##0\);_(&quot;MOP&quot;* &quot;-&quot;_);_(@_)"/>
    <numFmt numFmtId="181" formatCode="_(* #,##0_);_(* \(#,##0\);_(* &quot;-&quot;_);_(@_)"/>
    <numFmt numFmtId="182" formatCode="_(&quot;MOP&quot;* #,##0.00_);_(&quot;MOP&quot;* \(#,##0.00\);_(&quot;MOP&quot;* &quot;-&quot;??_);_(@_)"/>
    <numFmt numFmtId="183" formatCode="_(* #,##0.00_);_(* \(#,##0.00\);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00_ "/>
  </numFmts>
  <fonts count="44">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1"/>
      <color indexed="63"/>
      <name val="宋体"/>
      <family val="0"/>
    </font>
    <font>
      <b/>
      <sz val="12"/>
      <name val="宋体"/>
      <family val="0"/>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9" fontId="0" fillId="0" borderId="0" applyFont="0" applyFill="0" applyBorder="0" applyAlignment="0" applyProtection="0"/>
    <xf numFmtId="18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86">
    <xf numFmtId="0" fontId="0" fillId="0" borderId="0" xfId="0" applyAlignment="1">
      <alignment/>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6" fillId="34" borderId="13"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2" xfId="0" applyFont="1" applyFill="1" applyBorder="1" applyAlignment="1">
      <alignment horizontal="left" vertical="center"/>
    </xf>
    <xf numFmtId="0" fontId="4" fillId="33" borderId="10" xfId="0" applyFont="1" applyFill="1" applyBorder="1" applyAlignment="1">
      <alignment horizontal="right" vertical="center"/>
    </xf>
    <xf numFmtId="0" fontId="1" fillId="35" borderId="0" xfId="0" applyFont="1" applyFill="1" applyBorder="1" applyAlignment="1">
      <alignment horizontal="left" vertical="center"/>
    </xf>
    <xf numFmtId="0" fontId="3" fillId="35" borderId="0" xfId="0" applyFont="1" applyFill="1" applyBorder="1" applyAlignment="1">
      <alignment horizontal="left" vertical="center"/>
    </xf>
    <xf numFmtId="0" fontId="2" fillId="35" borderId="0" xfId="0" applyFont="1" applyFill="1" applyBorder="1" applyAlignment="1">
      <alignment horizontal="center" vertical="center"/>
    </xf>
    <xf numFmtId="0" fontId="3" fillId="35" borderId="0" xfId="0" applyFont="1" applyFill="1" applyBorder="1" applyAlignment="1">
      <alignment horizontal="left" vertical="center"/>
    </xf>
    <xf numFmtId="0" fontId="0" fillId="35" borderId="0" xfId="0" applyFill="1" applyBorder="1" applyAlignment="1">
      <alignment/>
    </xf>
    <xf numFmtId="0" fontId="0" fillId="35" borderId="0" xfId="0" applyFill="1" applyAlignment="1">
      <alignment/>
    </xf>
    <xf numFmtId="0" fontId="3" fillId="35" borderId="0" xfId="0" applyFont="1" applyFill="1" applyBorder="1" applyAlignment="1">
      <alignment horizontal="left" vertical="center"/>
    </xf>
    <xf numFmtId="0" fontId="3" fillId="35" borderId="0" xfId="0" applyFont="1" applyFill="1" applyBorder="1" applyAlignment="1">
      <alignment horizontal="left" vertical="center"/>
    </xf>
    <xf numFmtId="0" fontId="4" fillId="35" borderId="0" xfId="0" applyFont="1" applyFill="1" applyBorder="1" applyAlignment="1">
      <alignment horizontal="right" vertical="center"/>
    </xf>
    <xf numFmtId="0" fontId="3" fillId="35" borderId="11" xfId="0" applyFont="1" applyFill="1" applyBorder="1" applyAlignment="1">
      <alignment horizontal="left" vertical="center"/>
    </xf>
    <xf numFmtId="0" fontId="4" fillId="35" borderId="11" xfId="0" applyFont="1" applyFill="1" applyBorder="1" applyAlignment="1">
      <alignment horizontal="center" vertical="center"/>
    </xf>
    <xf numFmtId="0" fontId="4" fillId="35" borderId="11" xfId="0" applyFont="1" applyFill="1" applyBorder="1" applyAlignment="1">
      <alignment horizontal="right" vertical="center"/>
    </xf>
    <xf numFmtId="0" fontId="5" fillId="35" borderId="14"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0" fontId="5" fillId="35" borderId="14" xfId="0" applyFont="1" applyFill="1" applyBorder="1" applyAlignment="1">
      <alignment horizontal="left" vertical="center" shrinkToFit="1"/>
    </xf>
    <xf numFmtId="0" fontId="6" fillId="35" borderId="15" xfId="0" applyFont="1" applyFill="1" applyBorder="1" applyAlignment="1">
      <alignment horizontal="center" vertical="center" shrinkToFit="1"/>
    </xf>
    <xf numFmtId="0" fontId="5" fillId="35" borderId="15" xfId="0" applyFont="1" applyFill="1" applyBorder="1" applyAlignment="1">
      <alignment horizontal="left" vertical="center" shrinkToFit="1"/>
    </xf>
    <xf numFmtId="4" fontId="6" fillId="35" borderId="15" xfId="0" applyNumberFormat="1" applyFont="1" applyFill="1" applyBorder="1" applyAlignment="1">
      <alignment horizontal="right" vertical="center" shrinkToFit="1"/>
    </xf>
    <xf numFmtId="0" fontId="5" fillId="35" borderId="14" xfId="0" applyFont="1" applyFill="1" applyBorder="1" applyAlignment="1">
      <alignment horizontal="left" vertical="center" shrinkToFit="1"/>
    </xf>
    <xf numFmtId="0" fontId="6" fillId="35" borderId="15" xfId="0" applyFont="1" applyFill="1" applyBorder="1" applyAlignment="1">
      <alignment horizontal="left" vertical="center" shrinkToFit="1"/>
    </xf>
    <xf numFmtId="0" fontId="6" fillId="35" borderId="14" xfId="0" applyFont="1" applyFill="1" applyBorder="1" applyAlignment="1">
      <alignment horizontal="left" vertical="center" shrinkToFit="1"/>
    </xf>
    <xf numFmtId="3" fontId="6" fillId="35" borderId="15" xfId="0" applyNumberFormat="1" applyFont="1" applyFill="1" applyBorder="1" applyAlignment="1">
      <alignment horizontal="right" vertical="center" shrinkToFit="1"/>
    </xf>
    <xf numFmtId="0" fontId="6" fillId="35" borderId="14" xfId="0" applyFont="1" applyFill="1" applyBorder="1" applyAlignment="1">
      <alignment horizontal="left" vertical="center"/>
    </xf>
    <xf numFmtId="4" fontId="6" fillId="35" borderId="15" xfId="0" applyNumberFormat="1" applyFont="1" applyFill="1" applyBorder="1" applyAlignment="1">
      <alignment horizontal="right" vertical="center"/>
    </xf>
    <xf numFmtId="0" fontId="6" fillId="35" borderId="15" xfId="0" applyFont="1" applyFill="1" applyBorder="1" applyAlignment="1">
      <alignment horizontal="left" vertical="center"/>
    </xf>
    <xf numFmtId="0" fontId="6" fillId="35" borderId="15" xfId="0" applyFont="1" applyFill="1" applyBorder="1" applyAlignment="1">
      <alignment horizontal="left" vertical="center"/>
    </xf>
    <xf numFmtId="0" fontId="4" fillId="35" borderId="11" xfId="0" applyFont="1" applyFill="1" applyBorder="1" applyAlignment="1">
      <alignment horizontal="left" vertical="center"/>
    </xf>
    <xf numFmtId="0" fontId="6" fillId="35" borderId="15" xfId="0" applyFont="1" applyFill="1" applyBorder="1" applyAlignment="1">
      <alignment horizontal="left" vertical="center" shrinkToFit="1"/>
    </xf>
    <xf numFmtId="0" fontId="6" fillId="35" borderId="15" xfId="0" applyFont="1" applyFill="1" applyBorder="1" applyAlignment="1">
      <alignment horizontal="right" vertical="center" shrinkToFit="1"/>
    </xf>
    <xf numFmtId="0" fontId="6" fillId="35" borderId="14"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5" fillId="35" borderId="15" xfId="0" applyFont="1" applyFill="1" applyBorder="1" applyAlignment="1">
      <alignment horizontal="left" vertical="center" shrinkToFit="1"/>
    </xf>
    <xf numFmtId="4" fontId="5" fillId="35" borderId="15" xfId="0" applyNumberFormat="1" applyFont="1" applyFill="1" applyBorder="1" applyAlignment="1">
      <alignment horizontal="right" vertical="center" shrinkToFit="1"/>
    </xf>
    <xf numFmtId="0" fontId="6" fillId="35" borderId="15" xfId="0" applyFont="1" applyFill="1" applyBorder="1" applyAlignment="1">
      <alignment horizontal="left" vertical="center" shrinkToFit="1"/>
    </xf>
    <xf numFmtId="0" fontId="3" fillId="35" borderId="0" xfId="0" applyFont="1" applyFill="1" applyBorder="1" applyAlignment="1">
      <alignment horizontal="left" vertical="center"/>
    </xf>
    <xf numFmtId="0" fontId="4" fillId="35" borderId="0" xfId="0" applyFont="1" applyFill="1" applyBorder="1" applyAlignment="1">
      <alignment horizontal="right" vertical="center"/>
    </xf>
    <xf numFmtId="0" fontId="4" fillId="35" borderId="11" xfId="0" applyFont="1" applyFill="1" applyBorder="1" applyAlignment="1">
      <alignment horizontal="center" vertical="center"/>
    </xf>
    <xf numFmtId="0" fontId="4" fillId="35" borderId="11" xfId="0" applyFont="1" applyFill="1" applyBorder="1" applyAlignment="1">
      <alignment horizontal="right" vertical="center"/>
    </xf>
    <xf numFmtId="0" fontId="5" fillId="35" borderId="15" xfId="0" applyFont="1" applyFill="1" applyBorder="1" applyAlignment="1">
      <alignment horizontal="center" vertical="center"/>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4" fontId="6" fillId="35" borderId="16" xfId="0" applyNumberFormat="1" applyFont="1" applyFill="1" applyBorder="1" applyAlignment="1">
      <alignment horizontal="right" vertical="center" shrinkToFit="1"/>
    </xf>
    <xf numFmtId="0" fontId="6" fillId="35" borderId="15" xfId="0" applyFont="1" applyFill="1" applyBorder="1" applyAlignment="1">
      <alignment horizontal="left" vertical="center"/>
    </xf>
    <xf numFmtId="0" fontId="5" fillId="35" borderId="17" xfId="0" applyFont="1" applyFill="1" applyBorder="1" applyAlignment="1">
      <alignment horizontal="center" vertical="center"/>
    </xf>
    <xf numFmtId="0" fontId="6" fillId="35" borderId="16" xfId="0" applyFont="1" applyFill="1" applyBorder="1" applyAlignment="1">
      <alignment horizontal="right" vertical="center" shrinkToFit="1"/>
    </xf>
    <xf numFmtId="0" fontId="5" fillId="35" borderId="18" xfId="0" applyFont="1" applyFill="1" applyBorder="1" applyAlignment="1">
      <alignment horizontal="center" vertical="center"/>
    </xf>
    <xf numFmtId="4" fontId="6" fillId="35" borderId="19" xfId="0" applyNumberFormat="1" applyFont="1" applyFill="1" applyBorder="1" applyAlignment="1">
      <alignment horizontal="right" vertical="center" shrinkToFit="1"/>
    </xf>
    <xf numFmtId="0" fontId="5" fillId="35" borderId="19" xfId="0" applyFont="1" applyFill="1" applyBorder="1" applyAlignment="1">
      <alignment horizontal="center" vertical="center"/>
    </xf>
    <xf numFmtId="4" fontId="6" fillId="35" borderId="20" xfId="0" applyNumberFormat="1" applyFont="1" applyFill="1" applyBorder="1" applyAlignment="1">
      <alignment horizontal="right" vertical="center" shrinkToFit="1"/>
    </xf>
    <xf numFmtId="0" fontId="6" fillId="35" borderId="0" xfId="0" applyFont="1" applyFill="1" applyBorder="1" applyAlignment="1">
      <alignment horizontal="left" vertical="center" shrinkToFit="1"/>
    </xf>
    <xf numFmtId="0" fontId="7" fillId="35" borderId="0" xfId="0" applyFont="1" applyFill="1" applyBorder="1" applyAlignment="1">
      <alignment horizontal="right" vertical="center"/>
    </xf>
    <xf numFmtId="0" fontId="7" fillId="35" borderId="11" xfId="0" applyFont="1" applyFill="1" applyBorder="1" applyAlignment="1">
      <alignment horizontal="center" vertical="center"/>
    </xf>
    <xf numFmtId="0" fontId="7" fillId="35" borderId="11" xfId="0" applyFont="1" applyFill="1" applyBorder="1" applyAlignment="1">
      <alignment horizontal="right" vertical="center"/>
    </xf>
    <xf numFmtId="0" fontId="6" fillId="35" borderId="15" xfId="0" applyFont="1" applyFill="1" applyBorder="1" applyAlignment="1">
      <alignment horizontal="left" vertical="center" shrinkToFit="1"/>
    </xf>
    <xf numFmtId="0" fontId="3" fillId="35" borderId="11" xfId="0" applyFont="1" applyFill="1" applyBorder="1" applyAlignment="1">
      <alignment horizontal="left" vertical="center"/>
    </xf>
    <xf numFmtId="0" fontId="4" fillId="35" borderId="11" xfId="0" applyFont="1" applyFill="1" applyBorder="1" applyAlignment="1">
      <alignment horizontal="center" vertical="center"/>
    </xf>
    <xf numFmtId="0" fontId="4" fillId="35" borderId="11" xfId="0" applyFont="1" applyFill="1" applyBorder="1" applyAlignment="1">
      <alignment horizontal="right" vertical="center"/>
    </xf>
    <xf numFmtId="4" fontId="6" fillId="35" borderId="15" xfId="0" applyNumberFormat="1" applyFont="1" applyFill="1" applyBorder="1" applyAlignment="1">
      <alignment horizontal="right" vertical="center" shrinkToFit="1"/>
    </xf>
    <xf numFmtId="0" fontId="6" fillId="35" borderId="15" xfId="0" applyFont="1" applyFill="1" applyBorder="1" applyAlignment="1">
      <alignment horizontal="left" vertical="center" shrinkToFit="1"/>
    </xf>
    <xf numFmtId="0" fontId="6" fillId="35" borderId="15" xfId="0" applyFont="1" applyFill="1" applyBorder="1" applyAlignment="1">
      <alignment horizontal="left" vertical="center" shrinkToFit="1"/>
    </xf>
    <xf numFmtId="0" fontId="5" fillId="35" borderId="15" xfId="0" applyFont="1" applyFill="1" applyBorder="1" applyAlignment="1">
      <alignment horizontal="center" vertical="center" wrapText="1"/>
    </xf>
    <xf numFmtId="0" fontId="8" fillId="0" borderId="15"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5" fillId="35" borderId="21" xfId="0" applyFont="1" applyFill="1" applyBorder="1" applyAlignment="1">
      <alignment horizontal="left" vertical="center" shrinkToFit="1"/>
    </xf>
    <xf numFmtId="0" fontId="5" fillId="35" borderId="22" xfId="0" applyFont="1" applyFill="1" applyBorder="1" applyAlignment="1">
      <alignment horizontal="left" vertical="center" shrinkToFit="1"/>
    </xf>
    <xf numFmtId="0" fontId="5" fillId="35" borderId="23" xfId="0" applyFont="1" applyFill="1" applyBorder="1" applyAlignment="1">
      <alignment horizontal="left" vertical="center" shrinkToFit="1"/>
    </xf>
    <xf numFmtId="4" fontId="6" fillId="35" borderId="15" xfId="0" applyNumberFormat="1" applyFont="1" applyFill="1" applyBorder="1" applyAlignment="1">
      <alignment horizontal="right" vertical="center" shrinkToFit="1"/>
    </xf>
    <xf numFmtId="4" fontId="5" fillId="35" borderId="15" xfId="0" applyNumberFormat="1" applyFont="1" applyFill="1" applyBorder="1" applyAlignment="1">
      <alignment horizontal="right" vertical="center" shrinkToFit="1"/>
    </xf>
    <xf numFmtId="4" fontId="5" fillId="36" borderId="15" xfId="0" applyNumberFormat="1" applyFont="1" applyFill="1" applyBorder="1" applyAlignment="1">
      <alignment horizontal="right" vertical="center" shrinkToFit="1"/>
    </xf>
    <xf numFmtId="0" fontId="5" fillId="35"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4" fontId="6" fillId="35" borderId="0" xfId="0" applyNumberFormat="1" applyFont="1" applyFill="1" applyBorder="1" applyAlignment="1">
      <alignment horizontal="right" vertical="center" shrinkToFit="1"/>
    </xf>
    <xf numFmtId="0" fontId="9" fillId="36" borderId="15" xfId="0" applyFont="1" applyFill="1" applyBorder="1" applyAlignment="1">
      <alignment horizontal="left" vertical="center" shrinkToFit="1"/>
    </xf>
    <xf numFmtId="4" fontId="5" fillId="0" borderId="15" xfId="0" applyNumberFormat="1" applyFont="1" applyFill="1" applyBorder="1" applyAlignment="1">
      <alignment horizontal="right" vertical="center" shrinkToFit="1"/>
    </xf>
    <xf numFmtId="0" fontId="5" fillId="35" borderId="15" xfId="0" applyFont="1" applyFill="1" applyBorder="1" applyAlignment="1">
      <alignment horizontal="left" vertical="center" wrapText="1"/>
    </xf>
    <xf numFmtId="0" fontId="6" fillId="35" borderId="15" xfId="0" applyFont="1" applyFill="1" applyBorder="1" applyAlignment="1">
      <alignment horizontal="center" vertical="center" wrapText="1"/>
    </xf>
    <xf numFmtId="4" fontId="5" fillId="35" borderId="15" xfId="0" applyNumberFormat="1" applyFont="1" applyFill="1" applyBorder="1" applyAlignment="1">
      <alignment horizontal="right" vertical="center" shrinkToFit="1"/>
    </xf>
    <xf numFmtId="0" fontId="3" fillId="35" borderId="11" xfId="0" applyFont="1" applyFill="1" applyBorder="1" applyAlignment="1">
      <alignment horizontal="left" vertical="center"/>
    </xf>
    <xf numFmtId="0" fontId="4" fillId="35" borderId="11" xfId="0" applyFont="1" applyFill="1" applyBorder="1" applyAlignment="1">
      <alignment horizontal="left" vertical="center"/>
    </xf>
    <xf numFmtId="0" fontId="9" fillId="35" borderId="11" xfId="0" applyFont="1" applyFill="1" applyBorder="1" applyAlignment="1">
      <alignment horizontal="left" vertical="center"/>
    </xf>
    <xf numFmtId="0" fontId="9" fillId="35" borderId="11" xfId="0" applyFont="1" applyFill="1" applyBorder="1" applyAlignment="1">
      <alignment horizontal="left" vertical="center"/>
    </xf>
    <xf numFmtId="0" fontId="4" fillId="35" borderId="11" xfId="0" applyFont="1" applyFill="1" applyBorder="1" applyAlignment="1">
      <alignment horizontal="left" vertical="center"/>
    </xf>
    <xf numFmtId="0" fontId="7" fillId="35" borderId="11" xfId="0" applyFont="1" applyFill="1" applyBorder="1" applyAlignment="1">
      <alignment horizontal="left" vertical="center"/>
    </xf>
    <xf numFmtId="4" fontId="6" fillId="0" borderId="15" xfId="0" applyNumberFormat="1" applyFont="1" applyFill="1" applyBorder="1" applyAlignment="1">
      <alignment horizontal="right" vertical="center" shrinkToFit="1"/>
    </xf>
    <xf numFmtId="4" fontId="5" fillId="35" borderId="15" xfId="0" applyNumberFormat="1" applyFont="1" applyFill="1" applyBorder="1" applyAlignment="1">
      <alignment horizontal="right" vertical="center" shrinkToFit="1"/>
    </xf>
    <xf numFmtId="4" fontId="6" fillId="0" borderId="15" xfId="0" applyNumberFormat="1" applyFont="1" applyFill="1" applyBorder="1" applyAlignment="1">
      <alignment horizontal="right" vertical="center" shrinkToFit="1"/>
    </xf>
    <xf numFmtId="0" fontId="0" fillId="0" borderId="0" xfId="0" applyFill="1" applyAlignment="1">
      <alignment/>
    </xf>
    <xf numFmtId="0" fontId="5" fillId="35" borderId="14"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0" fontId="6" fillId="35" borderId="0" xfId="0" applyFont="1" applyFill="1" applyBorder="1" applyAlignment="1">
      <alignment horizontal="left" vertical="center"/>
    </xf>
    <xf numFmtId="0" fontId="6" fillId="35" borderId="0" xfId="0" applyFont="1" applyFill="1" applyBorder="1" applyAlignment="1">
      <alignment horizontal="left" vertical="center"/>
    </xf>
    <xf numFmtId="0" fontId="3" fillId="35" borderId="0" xfId="0" applyFont="1" applyFill="1" applyBorder="1" applyAlignment="1">
      <alignment horizontal="left" vertical="center"/>
    </xf>
    <xf numFmtId="0" fontId="4" fillId="35" borderId="0" xfId="0" applyFont="1" applyFill="1" applyBorder="1" applyAlignment="1">
      <alignment horizontal="center" vertical="center"/>
    </xf>
    <xf numFmtId="0" fontId="3" fillId="35" borderId="0" xfId="0" applyFont="1" applyFill="1" applyBorder="1" applyAlignment="1">
      <alignment horizontal="left" vertical="center"/>
    </xf>
    <xf numFmtId="0" fontId="3" fillId="35" borderId="10" xfId="0" applyFont="1" applyFill="1" applyBorder="1" applyAlignment="1">
      <alignment horizontal="left" vertical="center"/>
    </xf>
    <xf numFmtId="0" fontId="5" fillId="35" borderId="21" xfId="0" applyFont="1" applyFill="1" applyBorder="1" applyAlignment="1">
      <alignment horizontal="left" vertical="center" shrinkToFit="1"/>
    </xf>
    <xf numFmtId="0" fontId="5" fillId="35" borderId="22" xfId="0" applyFont="1" applyFill="1" applyBorder="1" applyAlignment="1">
      <alignment horizontal="left" vertical="center" shrinkToFit="1"/>
    </xf>
    <xf numFmtId="0" fontId="5" fillId="35" borderId="23" xfId="0" applyFont="1" applyFill="1" applyBorder="1" applyAlignment="1">
      <alignment horizontal="left" vertical="center" shrinkToFit="1"/>
    </xf>
    <xf numFmtId="0" fontId="6" fillId="35" borderId="21" xfId="0" applyFont="1" applyFill="1" applyBorder="1" applyAlignment="1">
      <alignment horizontal="center" vertical="center" shrinkToFit="1"/>
    </xf>
    <xf numFmtId="0" fontId="6" fillId="35" borderId="22" xfId="0" applyFont="1" applyFill="1" applyBorder="1" applyAlignment="1">
      <alignment horizontal="center" vertical="center" shrinkToFit="1"/>
    </xf>
    <xf numFmtId="0" fontId="6" fillId="35" borderId="23" xfId="0" applyFont="1" applyFill="1" applyBorder="1" applyAlignment="1">
      <alignment horizontal="center" vertical="center" shrinkToFit="1"/>
    </xf>
    <xf numFmtId="0" fontId="6" fillId="35" borderId="21" xfId="0" applyFont="1" applyFill="1" applyBorder="1" applyAlignment="1">
      <alignment horizontal="center" vertical="center" shrinkToFit="1"/>
    </xf>
    <xf numFmtId="0" fontId="6" fillId="35" borderId="22" xfId="0" applyFont="1" applyFill="1" applyBorder="1" applyAlignment="1">
      <alignment horizontal="center" vertical="center" shrinkToFit="1"/>
    </xf>
    <xf numFmtId="0" fontId="6" fillId="35" borderId="23" xfId="0" applyFont="1" applyFill="1" applyBorder="1" applyAlignment="1">
      <alignment horizontal="center" vertical="center" shrinkToFit="1"/>
    </xf>
    <xf numFmtId="0" fontId="6" fillId="35" borderId="21" xfId="0" applyFont="1" applyFill="1" applyBorder="1" applyAlignment="1">
      <alignment horizontal="left" vertical="center" shrinkToFit="1"/>
    </xf>
    <xf numFmtId="0" fontId="6" fillId="35" borderId="22" xfId="0" applyFont="1" applyFill="1" applyBorder="1" applyAlignment="1">
      <alignment horizontal="left" vertical="center" shrinkToFit="1"/>
    </xf>
    <xf numFmtId="0" fontId="6" fillId="35" borderId="23" xfId="0" applyFont="1" applyFill="1" applyBorder="1" applyAlignment="1">
      <alignment horizontal="left" vertical="center" shrinkToFit="1"/>
    </xf>
    <xf numFmtId="0" fontId="5" fillId="35" borderId="15"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4" xfId="0" applyFont="1" applyFill="1" applyBorder="1" applyAlignment="1">
      <alignment horizontal="distributed" vertical="center"/>
    </xf>
    <xf numFmtId="0" fontId="5" fillId="35" borderId="15" xfId="0" applyFont="1" applyFill="1" applyBorder="1" applyAlignment="1">
      <alignment horizontal="distributed" vertical="center"/>
    </xf>
    <xf numFmtId="0" fontId="5" fillId="35" borderId="14" xfId="0" applyFont="1" applyFill="1" applyBorder="1" applyAlignment="1">
      <alignment horizontal="left" vertical="center" shrinkToFit="1"/>
    </xf>
    <xf numFmtId="0" fontId="6" fillId="35" borderId="15" xfId="0" applyFont="1" applyFill="1" applyBorder="1" applyAlignment="1">
      <alignment horizontal="left" vertical="center" shrinkToFit="1"/>
    </xf>
    <xf numFmtId="0" fontId="6" fillId="35" borderId="14" xfId="0" applyFont="1" applyFill="1" applyBorder="1" applyAlignment="1">
      <alignment horizontal="left" vertical="center" shrinkToFit="1"/>
    </xf>
    <xf numFmtId="0" fontId="6" fillId="35" borderId="0" xfId="0" applyFont="1" applyFill="1" applyBorder="1" applyAlignment="1">
      <alignment horizontal="left" vertical="center" shrinkToFit="1"/>
    </xf>
    <xf numFmtId="0" fontId="6" fillId="35" borderId="0" xfId="0" applyFont="1" applyFill="1" applyBorder="1" applyAlignment="1">
      <alignment horizontal="left" vertical="center" shrinkToFit="1"/>
    </xf>
    <xf numFmtId="0" fontId="6" fillId="35" borderId="14" xfId="0" applyFont="1" applyFill="1" applyBorder="1" applyAlignment="1">
      <alignment horizontal="left" vertical="center" shrinkToFit="1"/>
    </xf>
    <xf numFmtId="0" fontId="6" fillId="35" borderId="15" xfId="0" applyFont="1" applyFill="1" applyBorder="1" applyAlignment="1">
      <alignment horizontal="left" vertical="center" shrinkToFit="1"/>
    </xf>
    <xf numFmtId="0" fontId="5" fillId="35" borderId="14" xfId="0" applyFont="1" applyFill="1" applyBorder="1" applyAlignment="1">
      <alignment horizontal="left" vertical="center" shrinkToFit="1"/>
    </xf>
    <xf numFmtId="0" fontId="5" fillId="35" borderId="15" xfId="0" applyFont="1" applyFill="1" applyBorder="1" applyAlignment="1">
      <alignment horizontal="left"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 fillId="35" borderId="0"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xf>
    <xf numFmtId="0" fontId="6" fillId="36" borderId="21" xfId="0" applyFont="1" applyFill="1" applyBorder="1" applyAlignment="1">
      <alignment horizontal="center" vertical="center" shrinkToFit="1"/>
    </xf>
    <xf numFmtId="0" fontId="6" fillId="36" borderId="22" xfId="0" applyFont="1" applyFill="1" applyBorder="1" applyAlignment="1">
      <alignment horizontal="center" vertical="center" shrinkToFit="1"/>
    </xf>
    <xf numFmtId="0" fontId="6" fillId="36" borderId="23" xfId="0" applyFont="1" applyFill="1" applyBorder="1" applyAlignment="1">
      <alignment horizontal="center" vertical="center" shrinkToFit="1"/>
    </xf>
    <xf numFmtId="0" fontId="6" fillId="35" borderId="21" xfId="0" applyFont="1" applyFill="1" applyBorder="1" applyAlignment="1">
      <alignment horizontal="center" vertical="center" shrinkToFit="1"/>
    </xf>
    <xf numFmtId="0" fontId="6" fillId="35" borderId="22" xfId="0" applyFont="1" applyFill="1" applyBorder="1" applyAlignment="1">
      <alignment horizontal="center" vertical="center" shrinkToFit="1"/>
    </xf>
    <xf numFmtId="0" fontId="6" fillId="35" borderId="23" xfId="0" applyFont="1" applyFill="1" applyBorder="1" applyAlignment="1">
      <alignment horizontal="center" vertical="center" shrinkToFit="1"/>
    </xf>
    <xf numFmtId="0" fontId="5" fillId="35" borderId="14" xfId="0" applyFont="1" applyFill="1" applyBorder="1" applyAlignment="1">
      <alignment horizontal="distributed" vertical="center" wrapText="1"/>
    </xf>
    <xf numFmtId="0" fontId="5" fillId="35" borderId="15" xfId="0" applyFont="1" applyFill="1" applyBorder="1" applyAlignment="1">
      <alignment horizontal="distributed" vertical="center" wrapText="1"/>
    </xf>
    <xf numFmtId="0" fontId="7" fillId="35" borderId="0" xfId="0" applyFont="1" applyFill="1" applyBorder="1" applyAlignment="1">
      <alignment horizontal="center" vertical="center"/>
    </xf>
    <xf numFmtId="0" fontId="6" fillId="35" borderId="14"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6" fillId="35" borderId="0" xfId="0" applyFont="1" applyFill="1" applyBorder="1" applyAlignment="1">
      <alignment horizontal="left" vertical="center" wrapText="1"/>
    </xf>
    <xf numFmtId="0" fontId="6" fillId="35" borderId="0" xfId="0" applyFont="1" applyFill="1" applyBorder="1" applyAlignment="1">
      <alignment horizontal="left"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21" xfId="0" applyFont="1" applyFill="1" applyBorder="1" applyAlignment="1">
      <alignment horizontal="left" vertical="center" wrapText="1"/>
    </xf>
    <xf numFmtId="0" fontId="6" fillId="35" borderId="22" xfId="0" applyFont="1" applyFill="1" applyBorder="1" applyAlignment="1">
      <alignment horizontal="left" vertical="center" wrapText="1"/>
    </xf>
    <xf numFmtId="0" fontId="6" fillId="35" borderId="23" xfId="0" applyFont="1" applyFill="1" applyBorder="1" applyAlignment="1">
      <alignment horizontal="left" vertical="center" wrapText="1"/>
    </xf>
    <xf numFmtId="0" fontId="5" fillId="35" borderId="21" xfId="0" applyFont="1" applyFill="1" applyBorder="1" applyAlignment="1">
      <alignment horizontal="left" vertical="center" wrapText="1"/>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6" fillId="35" borderId="0" xfId="0" applyFont="1" applyFill="1" applyBorder="1" applyAlignment="1">
      <alignment horizontal="left" vertical="center" shrinkToFit="1"/>
    </xf>
    <xf numFmtId="0" fontId="5" fillId="35" borderId="14" xfId="0" applyFont="1" applyFill="1" applyBorder="1" applyAlignment="1">
      <alignment horizontal="distributed" vertical="center" wrapText="1"/>
    </xf>
    <xf numFmtId="0" fontId="5" fillId="35" borderId="15" xfId="0" applyFont="1" applyFill="1" applyBorder="1" applyAlignment="1">
      <alignment horizontal="distributed" vertical="center" wrapText="1"/>
    </xf>
    <xf numFmtId="0" fontId="6" fillId="35" borderId="14" xfId="0" applyFont="1" applyFill="1" applyBorder="1" applyAlignment="1">
      <alignment horizontal="left" vertical="center" shrinkToFit="1"/>
    </xf>
    <xf numFmtId="0" fontId="6" fillId="35" borderId="15" xfId="0" applyFont="1" applyFill="1" applyBorder="1" applyAlignment="1">
      <alignment horizontal="left" vertical="center" shrinkToFi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6" fillId="35" borderId="0"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5"/>
  <sheetViews>
    <sheetView zoomScalePageLayoutView="0" workbookViewId="0" topLeftCell="A1">
      <pane ySplit="5" topLeftCell="A16" activePane="bottomLeft" state="frozen"/>
      <selection pane="topLeft" activeCell="A1" sqref="A1"/>
      <selection pane="bottomLeft" activeCell="D14" sqref="D14"/>
    </sheetView>
  </sheetViews>
  <sheetFormatPr defaultColWidth="8.8515625" defaultRowHeight="12.75"/>
  <cols>
    <col min="1" max="1" width="38.421875" style="19" customWidth="1"/>
    <col min="2" max="2" width="18.57421875" style="19" customWidth="1"/>
    <col min="3" max="3" width="33.57421875" style="19" customWidth="1"/>
    <col min="4" max="4" width="18.57421875" style="19" customWidth="1"/>
    <col min="5" max="16384" width="8.8515625" style="19" customWidth="1"/>
  </cols>
  <sheetData>
    <row r="1" spans="1:5" ht="27.75" customHeight="1">
      <c r="A1" s="14"/>
      <c r="B1" s="16" t="s">
        <v>0</v>
      </c>
      <c r="C1" s="15"/>
      <c r="D1" s="17"/>
      <c r="E1" s="18"/>
    </row>
    <row r="2" spans="1:5" ht="15" customHeight="1">
      <c r="A2" s="21"/>
      <c r="B2" s="20"/>
      <c r="C2" s="20"/>
      <c r="D2" s="22" t="s">
        <v>1</v>
      </c>
      <c r="E2" s="18"/>
    </row>
    <row r="3" spans="1:5" ht="15" customHeight="1">
      <c r="A3" s="40" t="s">
        <v>493</v>
      </c>
      <c r="B3" s="24" t="s">
        <v>3</v>
      </c>
      <c r="C3" s="23"/>
      <c r="D3" s="25" t="s">
        <v>4</v>
      </c>
      <c r="E3" s="18"/>
    </row>
    <row r="4" spans="1:4" ht="15" customHeight="1">
      <c r="A4" s="104" t="s">
        <v>5</v>
      </c>
      <c r="B4" s="105" t="s">
        <v>5</v>
      </c>
      <c r="C4" s="106" t="s">
        <v>6</v>
      </c>
      <c r="D4" s="105" t="s">
        <v>6</v>
      </c>
    </row>
    <row r="5" spans="1:4" ht="15" customHeight="1">
      <c r="A5" s="26" t="s">
        <v>7</v>
      </c>
      <c r="B5" s="27" t="s">
        <v>8</v>
      </c>
      <c r="C5" s="27" t="s">
        <v>9</v>
      </c>
      <c r="D5" s="27" t="s">
        <v>8</v>
      </c>
    </row>
    <row r="6" spans="1:4" ht="15" customHeight="1">
      <c r="A6" s="34" t="s">
        <v>10</v>
      </c>
      <c r="B6" s="31">
        <v>9867.65</v>
      </c>
      <c r="C6" s="41" t="s">
        <v>11</v>
      </c>
      <c r="D6" s="31">
        <v>1597.9</v>
      </c>
    </row>
    <row r="7" spans="1:4" ht="15" customHeight="1">
      <c r="A7" s="34" t="s">
        <v>12</v>
      </c>
      <c r="B7" s="31"/>
      <c r="C7" s="41" t="s">
        <v>13</v>
      </c>
      <c r="D7" s="31"/>
    </row>
    <row r="8" spans="1:4" ht="15" customHeight="1">
      <c r="A8" s="34" t="s">
        <v>14</v>
      </c>
      <c r="B8" s="31"/>
      <c r="C8" s="41" t="s">
        <v>15</v>
      </c>
      <c r="D8" s="31">
        <v>0.26</v>
      </c>
    </row>
    <row r="9" spans="1:4" ht="15" customHeight="1">
      <c r="A9" s="34" t="s">
        <v>16</v>
      </c>
      <c r="B9" s="31"/>
      <c r="C9" s="41" t="s">
        <v>17</v>
      </c>
      <c r="D9" s="31"/>
    </row>
    <row r="10" spans="1:4" ht="15" customHeight="1">
      <c r="A10" s="34" t="s">
        <v>18</v>
      </c>
      <c r="B10" s="31"/>
      <c r="C10" s="41" t="s">
        <v>19</v>
      </c>
      <c r="D10" s="31"/>
    </row>
    <row r="11" spans="1:4" ht="15" customHeight="1">
      <c r="A11" s="34" t="s">
        <v>20</v>
      </c>
      <c r="B11" s="31"/>
      <c r="C11" s="41" t="s">
        <v>21</v>
      </c>
      <c r="D11" s="31"/>
    </row>
    <row r="12" spans="1:4" ht="15" customHeight="1">
      <c r="A12" s="36"/>
      <c r="B12" s="42"/>
      <c r="C12" s="41" t="s">
        <v>22</v>
      </c>
      <c r="D12" s="31">
        <v>165.87</v>
      </c>
    </row>
    <row r="13" spans="1:4" ht="15" customHeight="1">
      <c r="A13" s="36"/>
      <c r="B13" s="42"/>
      <c r="C13" s="41" t="s">
        <v>23</v>
      </c>
      <c r="D13" s="31">
        <v>1829.53</v>
      </c>
    </row>
    <row r="14" spans="1:4" ht="15" customHeight="1">
      <c r="A14" s="34"/>
      <c r="B14" s="42"/>
      <c r="C14" s="41" t="s">
        <v>24</v>
      </c>
      <c r="D14" s="100">
        <v>217.44</v>
      </c>
    </row>
    <row r="15" spans="1:4" ht="15" customHeight="1">
      <c r="A15" s="34"/>
      <c r="B15" s="42"/>
      <c r="C15" s="41" t="s">
        <v>25</v>
      </c>
      <c r="D15" s="31">
        <v>25.3</v>
      </c>
    </row>
    <row r="16" spans="1:4" ht="15" customHeight="1">
      <c r="A16" s="34"/>
      <c r="B16" s="42"/>
      <c r="C16" s="41" t="s">
        <v>26</v>
      </c>
      <c r="D16" s="31">
        <v>4565.8</v>
      </c>
    </row>
    <row r="17" spans="1:4" ht="15" customHeight="1">
      <c r="A17" s="34"/>
      <c r="B17" s="42"/>
      <c r="C17" s="41" t="s">
        <v>27</v>
      </c>
      <c r="D17" s="100">
        <v>1208.86</v>
      </c>
    </row>
    <row r="18" spans="1:4" ht="15" customHeight="1">
      <c r="A18" s="34"/>
      <c r="B18" s="42"/>
      <c r="C18" s="41" t="s">
        <v>28</v>
      </c>
      <c r="D18" s="31">
        <v>887.04</v>
      </c>
    </row>
    <row r="19" spans="1:4" ht="15" customHeight="1">
      <c r="A19" s="34"/>
      <c r="B19" s="42"/>
      <c r="C19" s="41" t="s">
        <v>29</v>
      </c>
      <c r="D19" s="31"/>
    </row>
    <row r="20" spans="1:4" ht="15" customHeight="1">
      <c r="A20" s="34"/>
      <c r="B20" s="42"/>
      <c r="C20" s="41" t="s">
        <v>30</v>
      </c>
      <c r="D20" s="31">
        <v>7.1</v>
      </c>
    </row>
    <row r="21" spans="1:4" ht="15" customHeight="1">
      <c r="A21" s="34"/>
      <c r="B21" s="42"/>
      <c r="C21" s="41" t="s">
        <v>31</v>
      </c>
      <c r="D21" s="31"/>
    </row>
    <row r="22" spans="1:4" ht="15" customHeight="1">
      <c r="A22" s="34"/>
      <c r="B22" s="42"/>
      <c r="C22" s="41" t="s">
        <v>32</v>
      </c>
      <c r="D22" s="31"/>
    </row>
    <row r="23" spans="1:4" ht="15" customHeight="1">
      <c r="A23" s="34"/>
      <c r="B23" s="42"/>
      <c r="C23" s="41" t="s">
        <v>33</v>
      </c>
      <c r="D23" s="31"/>
    </row>
    <row r="24" spans="1:4" ht="15" customHeight="1">
      <c r="A24" s="34"/>
      <c r="B24" s="42"/>
      <c r="C24" s="41" t="s">
        <v>34</v>
      </c>
      <c r="D24" s="31">
        <v>149.85</v>
      </c>
    </row>
    <row r="25" spans="1:4" ht="15" customHeight="1">
      <c r="A25" s="34"/>
      <c r="B25" s="42"/>
      <c r="C25" s="41" t="s">
        <v>35</v>
      </c>
      <c r="D25" s="31"/>
    </row>
    <row r="26" spans="1:4" ht="15" customHeight="1">
      <c r="A26" s="34"/>
      <c r="B26" s="42"/>
      <c r="C26" s="41" t="s">
        <v>36</v>
      </c>
      <c r="D26" s="100">
        <v>1.33</v>
      </c>
    </row>
    <row r="27" spans="1:4" ht="15" customHeight="1">
      <c r="A27" s="34"/>
      <c r="B27" s="42"/>
      <c r="C27" s="41" t="s">
        <v>37</v>
      </c>
      <c r="D27" s="31">
        <v>25</v>
      </c>
    </row>
    <row r="28" spans="1:4" ht="15" customHeight="1">
      <c r="A28" s="34"/>
      <c r="B28" s="42"/>
      <c r="C28" s="41" t="s">
        <v>38</v>
      </c>
      <c r="D28" s="31"/>
    </row>
    <row r="29" spans="1:4" ht="15" customHeight="1">
      <c r="A29" s="34"/>
      <c r="B29" s="42"/>
      <c r="C29" s="41" t="s">
        <v>39</v>
      </c>
      <c r="D29" s="31"/>
    </row>
    <row r="30" spans="1:4" ht="15" customHeight="1">
      <c r="A30" s="26" t="s">
        <v>40</v>
      </c>
      <c r="B30" s="31">
        <v>9867.65</v>
      </c>
      <c r="C30" s="27" t="s">
        <v>41</v>
      </c>
      <c r="D30" s="31">
        <f>SUM(D6:D29)</f>
        <v>10681.28</v>
      </c>
    </row>
    <row r="31" spans="1:4" ht="15" customHeight="1">
      <c r="A31" s="43" t="s">
        <v>42</v>
      </c>
      <c r="B31" s="31"/>
      <c r="C31" s="44" t="s">
        <v>43</v>
      </c>
      <c r="D31" s="31"/>
    </row>
    <row r="32" spans="1:4" ht="15" customHeight="1">
      <c r="A32" s="43" t="s">
        <v>44</v>
      </c>
      <c r="B32" s="31">
        <v>1032.15</v>
      </c>
      <c r="C32" s="44" t="s">
        <v>45</v>
      </c>
      <c r="D32" s="31">
        <v>218.52</v>
      </c>
    </row>
    <row r="33" spans="1:4" ht="15" customHeight="1">
      <c r="A33" s="26" t="s">
        <v>46</v>
      </c>
      <c r="B33" s="31">
        <f>B30+B32</f>
        <v>10899.8</v>
      </c>
      <c r="C33" s="27" t="s">
        <v>46</v>
      </c>
      <c r="D33" s="31">
        <f>D30+D32</f>
        <v>10899.800000000001</v>
      </c>
    </row>
    <row r="34" spans="1:4" ht="15" customHeight="1">
      <c r="A34" s="107" t="s">
        <v>47</v>
      </c>
      <c r="B34" s="108" t="s">
        <v>47</v>
      </c>
      <c r="C34" s="108" t="s">
        <v>47</v>
      </c>
      <c r="D34" s="108" t="s">
        <v>47</v>
      </c>
    </row>
    <row r="35" spans="1:4" ht="15" customHeight="1">
      <c r="A35" s="109"/>
      <c r="B35" s="110"/>
      <c r="C35" s="111"/>
      <c r="D35" s="112"/>
    </row>
  </sheetData>
  <sheetProtection/>
  <mergeCells count="4">
    <mergeCell ref="A4:B4"/>
    <mergeCell ref="C4:D4"/>
    <mergeCell ref="A34:D34"/>
    <mergeCell ref="A35:D35"/>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114"/>
  <sheetViews>
    <sheetView zoomScalePageLayoutView="0" workbookViewId="0" topLeftCell="A1">
      <pane ySplit="7" topLeftCell="A8" activePane="bottomLeft" state="frozen"/>
      <selection pane="topLeft" activeCell="A1" sqref="A1"/>
      <selection pane="bottomLeft" activeCell="D3" sqref="D3"/>
    </sheetView>
  </sheetViews>
  <sheetFormatPr defaultColWidth="8.8515625" defaultRowHeight="12.75"/>
  <cols>
    <col min="1" max="3" width="3.421875" style="19" customWidth="1"/>
    <col min="4" max="4" width="37.421875" style="19" customWidth="1"/>
    <col min="5" max="12" width="17.140625" style="19" customWidth="1"/>
    <col min="13" max="16384" width="8.8515625" style="19" customWidth="1"/>
  </cols>
  <sheetData>
    <row r="1" spans="1:13" ht="27.75" customHeight="1">
      <c r="A1" s="14"/>
      <c r="B1" s="15"/>
      <c r="C1" s="15"/>
      <c r="D1" s="15"/>
      <c r="E1" s="15"/>
      <c r="F1" s="16" t="s">
        <v>48</v>
      </c>
      <c r="G1" s="15"/>
      <c r="H1" s="15"/>
      <c r="I1" s="15"/>
      <c r="J1" s="15"/>
      <c r="K1" s="15"/>
      <c r="L1" s="17"/>
      <c r="M1" s="18"/>
    </row>
    <row r="2" spans="1:13" ht="15" customHeight="1">
      <c r="A2" s="21"/>
      <c r="B2" s="20"/>
      <c r="C2" s="20"/>
      <c r="D2" s="20"/>
      <c r="E2" s="20"/>
      <c r="F2" s="20"/>
      <c r="G2" s="20"/>
      <c r="H2" s="20"/>
      <c r="I2" s="20"/>
      <c r="J2" s="20"/>
      <c r="K2" s="20"/>
      <c r="L2" s="22" t="s">
        <v>49</v>
      </c>
      <c r="M2" s="18"/>
    </row>
    <row r="3" spans="1:13" ht="15" customHeight="1">
      <c r="A3" s="95" t="s">
        <v>492</v>
      </c>
      <c r="B3" s="96"/>
      <c r="C3" s="96"/>
      <c r="D3" s="97" t="s">
        <v>494</v>
      </c>
      <c r="E3" s="23"/>
      <c r="F3" s="24" t="s">
        <v>3</v>
      </c>
      <c r="G3" s="23"/>
      <c r="H3" s="23"/>
      <c r="I3" s="23"/>
      <c r="J3" s="23"/>
      <c r="K3" s="23"/>
      <c r="L3" s="25" t="s">
        <v>4</v>
      </c>
      <c r="M3" s="18"/>
    </row>
    <row r="4" spans="1:12" ht="15" customHeight="1">
      <c r="A4" s="129" t="s">
        <v>7</v>
      </c>
      <c r="B4" s="130" t="s">
        <v>7</v>
      </c>
      <c r="C4" s="130" t="s">
        <v>7</v>
      </c>
      <c r="D4" s="130" t="s">
        <v>7</v>
      </c>
      <c r="E4" s="125" t="s">
        <v>40</v>
      </c>
      <c r="F4" s="125" t="s">
        <v>50</v>
      </c>
      <c r="G4" s="125" t="s">
        <v>51</v>
      </c>
      <c r="H4" s="125" t="s">
        <v>52</v>
      </c>
      <c r="I4" s="126" t="s">
        <v>52</v>
      </c>
      <c r="J4" s="125" t="s">
        <v>53</v>
      </c>
      <c r="K4" s="125" t="s">
        <v>54</v>
      </c>
      <c r="L4" s="125" t="s">
        <v>55</v>
      </c>
    </row>
    <row r="5" spans="1:12" ht="15" customHeight="1">
      <c r="A5" s="127" t="s">
        <v>56</v>
      </c>
      <c r="B5" s="126" t="s">
        <v>56</v>
      </c>
      <c r="C5" s="126" t="s">
        <v>56</v>
      </c>
      <c r="D5" s="106" t="s">
        <v>57</v>
      </c>
      <c r="E5" s="126" t="s">
        <v>40</v>
      </c>
      <c r="F5" s="126" t="s">
        <v>50</v>
      </c>
      <c r="G5" s="126" t="s">
        <v>51</v>
      </c>
      <c r="H5" s="126" t="s">
        <v>52</v>
      </c>
      <c r="I5" s="126" t="s">
        <v>52</v>
      </c>
      <c r="J5" s="126" t="s">
        <v>53</v>
      </c>
      <c r="K5" s="126" t="s">
        <v>54</v>
      </c>
      <c r="L5" s="126" t="s">
        <v>55</v>
      </c>
    </row>
    <row r="6" spans="1:12" ht="15" customHeight="1">
      <c r="A6" s="128" t="s">
        <v>56</v>
      </c>
      <c r="B6" s="126" t="s">
        <v>56</v>
      </c>
      <c r="C6" s="126" t="s">
        <v>56</v>
      </c>
      <c r="D6" s="105" t="s">
        <v>57</v>
      </c>
      <c r="E6" s="126" t="s">
        <v>40</v>
      </c>
      <c r="F6" s="126" t="s">
        <v>50</v>
      </c>
      <c r="G6" s="126" t="s">
        <v>51</v>
      </c>
      <c r="H6" s="125" t="s">
        <v>58</v>
      </c>
      <c r="I6" s="125" t="s">
        <v>59</v>
      </c>
      <c r="J6" s="126" t="s">
        <v>53</v>
      </c>
      <c r="K6" s="126" t="s">
        <v>54</v>
      </c>
      <c r="L6" s="126" t="s">
        <v>55</v>
      </c>
    </row>
    <row r="7" spans="1:12" ht="15" customHeight="1">
      <c r="A7" s="128" t="s">
        <v>56</v>
      </c>
      <c r="B7" s="126" t="s">
        <v>56</v>
      </c>
      <c r="C7" s="126" t="s">
        <v>56</v>
      </c>
      <c r="D7" s="105" t="s">
        <v>57</v>
      </c>
      <c r="E7" s="126" t="s">
        <v>40</v>
      </c>
      <c r="F7" s="126" t="s">
        <v>50</v>
      </c>
      <c r="G7" s="126" t="s">
        <v>51</v>
      </c>
      <c r="H7" s="126" t="s">
        <v>58</v>
      </c>
      <c r="I7" s="126" t="s">
        <v>59</v>
      </c>
      <c r="J7" s="126" t="s">
        <v>53</v>
      </c>
      <c r="K7" s="126" t="s">
        <v>54</v>
      </c>
      <c r="L7" s="126" t="s">
        <v>55</v>
      </c>
    </row>
    <row r="8" spans="1:12" ht="15" customHeight="1">
      <c r="A8" s="104" t="s">
        <v>60</v>
      </c>
      <c r="B8" s="105" t="s">
        <v>60</v>
      </c>
      <c r="C8" s="105" t="s">
        <v>60</v>
      </c>
      <c r="D8" s="105" t="s">
        <v>60</v>
      </c>
      <c r="E8" s="84">
        <f>E9+E19+E22+E25+E55+E65+E70+E82+E94+E100+E103+E108+E111</f>
        <v>9867.650000000001</v>
      </c>
      <c r="F8" s="31">
        <v>9867.650000000001</v>
      </c>
      <c r="G8" s="31"/>
      <c r="H8" s="31"/>
      <c r="I8" s="31"/>
      <c r="J8" s="31"/>
      <c r="K8" s="31"/>
      <c r="L8" s="31"/>
    </row>
    <row r="9" spans="1:12" ht="15" customHeight="1">
      <c r="A9" s="131" t="s">
        <v>61</v>
      </c>
      <c r="B9" s="132" t="s">
        <v>61</v>
      </c>
      <c r="C9" s="132" t="s">
        <v>61</v>
      </c>
      <c r="D9" s="45" t="s">
        <v>62</v>
      </c>
      <c r="E9" s="46">
        <f>E10+E13+E15+E17</f>
        <v>1597.9</v>
      </c>
      <c r="F9" s="46">
        <v>1597.9</v>
      </c>
      <c r="G9" s="46"/>
      <c r="H9" s="46"/>
      <c r="I9" s="46"/>
      <c r="J9" s="46"/>
      <c r="K9" s="46"/>
      <c r="L9" s="46"/>
    </row>
    <row r="10" spans="1:12" ht="15" customHeight="1">
      <c r="A10" s="131">
        <v>20103</v>
      </c>
      <c r="B10" s="132"/>
      <c r="C10" s="132"/>
      <c r="D10" s="75" t="s">
        <v>384</v>
      </c>
      <c r="E10" s="46">
        <f>SUM(E11:E12)</f>
        <v>1438.05</v>
      </c>
      <c r="F10" s="46">
        <v>1438.05</v>
      </c>
      <c r="G10" s="46"/>
      <c r="H10" s="46"/>
      <c r="I10" s="46"/>
      <c r="J10" s="46"/>
      <c r="K10" s="46"/>
      <c r="L10" s="46"/>
    </row>
    <row r="11" spans="1:12" ht="15" customHeight="1">
      <c r="A11" s="133">
        <v>2010301</v>
      </c>
      <c r="B11" s="132"/>
      <c r="C11" s="132"/>
      <c r="D11" s="76" t="s">
        <v>385</v>
      </c>
      <c r="E11" s="31">
        <v>1048.98</v>
      </c>
      <c r="F11" s="31">
        <v>1048.98</v>
      </c>
      <c r="G11" s="31"/>
      <c r="H11" s="31"/>
      <c r="I11" s="31"/>
      <c r="J11" s="31"/>
      <c r="K11" s="31"/>
      <c r="L11" s="31"/>
    </row>
    <row r="12" spans="1:12" ht="15" customHeight="1">
      <c r="A12" s="133">
        <v>2010302</v>
      </c>
      <c r="B12" s="132"/>
      <c r="C12" s="132"/>
      <c r="D12" s="76" t="s">
        <v>386</v>
      </c>
      <c r="E12" s="31">
        <v>389.07</v>
      </c>
      <c r="F12" s="31">
        <v>389.07</v>
      </c>
      <c r="G12" s="31"/>
      <c r="H12" s="31"/>
      <c r="I12" s="31"/>
      <c r="J12" s="31"/>
      <c r="K12" s="31"/>
      <c r="L12" s="31"/>
    </row>
    <row r="13" spans="1:12" ht="15" customHeight="1">
      <c r="A13" s="133">
        <v>20106</v>
      </c>
      <c r="B13" s="132"/>
      <c r="C13" s="132"/>
      <c r="D13" s="75" t="s">
        <v>387</v>
      </c>
      <c r="E13" s="84">
        <f>E14</f>
        <v>137.07</v>
      </c>
      <c r="F13" s="31">
        <v>137.07</v>
      </c>
      <c r="G13" s="31"/>
      <c r="H13" s="31"/>
      <c r="I13" s="31"/>
      <c r="J13" s="31"/>
      <c r="K13" s="31"/>
      <c r="L13" s="31"/>
    </row>
    <row r="14" spans="1:12" ht="15" customHeight="1">
      <c r="A14" s="131">
        <v>2010601</v>
      </c>
      <c r="B14" s="132"/>
      <c r="C14" s="132"/>
      <c r="D14" s="76" t="s">
        <v>388</v>
      </c>
      <c r="E14" s="83">
        <v>137.07</v>
      </c>
      <c r="F14" s="46">
        <v>137.07</v>
      </c>
      <c r="G14" s="46"/>
      <c r="H14" s="46"/>
      <c r="I14" s="46"/>
      <c r="J14" s="46"/>
      <c r="K14" s="46"/>
      <c r="L14" s="46"/>
    </row>
    <row r="15" spans="1:12" ht="15" customHeight="1">
      <c r="A15" s="133">
        <v>20132</v>
      </c>
      <c r="B15" s="132"/>
      <c r="C15" s="132"/>
      <c r="D15" s="75" t="s">
        <v>389</v>
      </c>
      <c r="E15" s="84">
        <f>E16</f>
        <v>17.38</v>
      </c>
      <c r="F15" s="31">
        <v>17.38</v>
      </c>
      <c r="G15" s="31"/>
      <c r="H15" s="31"/>
      <c r="I15" s="31"/>
      <c r="J15" s="31"/>
      <c r="K15" s="31"/>
      <c r="L15" s="31"/>
    </row>
    <row r="16" spans="1:12" ht="15" customHeight="1">
      <c r="A16" s="133">
        <v>2013299</v>
      </c>
      <c r="B16" s="132"/>
      <c r="C16" s="132"/>
      <c r="D16" s="76" t="s">
        <v>390</v>
      </c>
      <c r="E16" s="31">
        <v>17.38</v>
      </c>
      <c r="F16" s="31">
        <v>17.38</v>
      </c>
      <c r="G16" s="31"/>
      <c r="H16" s="31"/>
      <c r="I16" s="31"/>
      <c r="J16" s="31"/>
      <c r="K16" s="31"/>
      <c r="L16" s="31"/>
    </row>
    <row r="17" spans="1:12" ht="15" customHeight="1">
      <c r="A17" s="113">
        <v>20138</v>
      </c>
      <c r="B17" s="114"/>
      <c r="C17" s="115"/>
      <c r="D17" s="79" t="s">
        <v>441</v>
      </c>
      <c r="E17" s="84">
        <f>E18</f>
        <v>5.4</v>
      </c>
      <c r="F17" s="31">
        <v>5.4</v>
      </c>
      <c r="G17" s="31"/>
      <c r="H17" s="31"/>
      <c r="I17" s="31"/>
      <c r="J17" s="31"/>
      <c r="K17" s="31"/>
      <c r="L17" s="31"/>
    </row>
    <row r="18" spans="1:12" ht="15" customHeight="1">
      <c r="A18" s="116">
        <v>2013899</v>
      </c>
      <c r="B18" s="117"/>
      <c r="C18" s="118"/>
      <c r="D18" s="78" t="s">
        <v>444</v>
      </c>
      <c r="E18" s="31">
        <v>5.4</v>
      </c>
      <c r="F18" s="31">
        <v>5.4</v>
      </c>
      <c r="G18" s="31"/>
      <c r="H18" s="31"/>
      <c r="I18" s="31"/>
      <c r="J18" s="31"/>
      <c r="K18" s="31"/>
      <c r="L18" s="31"/>
    </row>
    <row r="19" spans="1:12" ht="15" customHeight="1">
      <c r="A19" s="113">
        <v>203</v>
      </c>
      <c r="B19" s="114"/>
      <c r="C19" s="115"/>
      <c r="D19" s="79" t="s">
        <v>442</v>
      </c>
      <c r="E19" s="84">
        <f>E20</f>
        <v>0.26</v>
      </c>
      <c r="F19" s="31">
        <v>0.26</v>
      </c>
      <c r="G19" s="31"/>
      <c r="H19" s="31"/>
      <c r="I19" s="31"/>
      <c r="J19" s="31"/>
      <c r="K19" s="31"/>
      <c r="L19" s="31"/>
    </row>
    <row r="20" spans="1:12" ht="15" customHeight="1">
      <c r="A20" s="113">
        <v>20399</v>
      </c>
      <c r="B20" s="114"/>
      <c r="C20" s="115"/>
      <c r="D20" s="79" t="s">
        <v>443</v>
      </c>
      <c r="E20" s="31">
        <f>E21</f>
        <v>0.26</v>
      </c>
      <c r="F20" s="31">
        <v>0.26</v>
      </c>
      <c r="G20" s="31"/>
      <c r="H20" s="31"/>
      <c r="I20" s="31"/>
      <c r="J20" s="31"/>
      <c r="K20" s="31"/>
      <c r="L20" s="31"/>
    </row>
    <row r="21" spans="1:12" ht="15" customHeight="1">
      <c r="A21" s="116">
        <v>2039901</v>
      </c>
      <c r="B21" s="117"/>
      <c r="C21" s="118"/>
      <c r="D21" s="78" t="s">
        <v>445</v>
      </c>
      <c r="E21" s="31">
        <v>0.26</v>
      </c>
      <c r="F21" s="31">
        <v>0.26</v>
      </c>
      <c r="G21" s="31"/>
      <c r="H21" s="31"/>
      <c r="I21" s="31"/>
      <c r="J21" s="31"/>
      <c r="K21" s="31"/>
      <c r="L21" s="31"/>
    </row>
    <row r="22" spans="1:12" ht="15" customHeight="1">
      <c r="A22" s="138">
        <v>207</v>
      </c>
      <c r="B22" s="139"/>
      <c r="C22" s="139"/>
      <c r="D22" s="75" t="s">
        <v>391</v>
      </c>
      <c r="E22" s="84">
        <f>E23</f>
        <v>165.87</v>
      </c>
      <c r="F22" s="31">
        <v>165.87</v>
      </c>
      <c r="G22" s="31"/>
      <c r="H22" s="31"/>
      <c r="I22" s="31"/>
      <c r="J22" s="31"/>
      <c r="K22" s="31"/>
      <c r="L22" s="31"/>
    </row>
    <row r="23" spans="1:12" ht="15" customHeight="1">
      <c r="A23" s="131">
        <v>20701</v>
      </c>
      <c r="B23" s="132"/>
      <c r="C23" s="132"/>
      <c r="D23" s="75" t="s">
        <v>392</v>
      </c>
      <c r="E23" s="83">
        <f>E24</f>
        <v>165.87</v>
      </c>
      <c r="F23" s="46">
        <v>165.87</v>
      </c>
      <c r="G23" s="46"/>
      <c r="H23" s="46"/>
      <c r="I23" s="46"/>
      <c r="J23" s="46"/>
      <c r="K23" s="46"/>
      <c r="L23" s="46"/>
    </row>
    <row r="24" spans="1:12" ht="15" customHeight="1">
      <c r="A24" s="136">
        <v>2070109</v>
      </c>
      <c r="B24" s="137"/>
      <c r="C24" s="137"/>
      <c r="D24" s="76" t="s">
        <v>393</v>
      </c>
      <c r="E24" s="83">
        <v>165.87</v>
      </c>
      <c r="F24" s="46">
        <v>165.87</v>
      </c>
      <c r="G24" s="46"/>
      <c r="H24" s="46"/>
      <c r="I24" s="46"/>
      <c r="J24" s="46"/>
      <c r="K24" s="46"/>
      <c r="L24" s="46"/>
    </row>
    <row r="25" spans="1:12" ht="15" customHeight="1">
      <c r="A25" s="138">
        <v>208</v>
      </c>
      <c r="B25" s="139"/>
      <c r="C25" s="139"/>
      <c r="D25" s="75" t="s">
        <v>394</v>
      </c>
      <c r="E25" s="85">
        <f>E26+E28+E30+E34+E41+E43+E45+E47+E49+E52</f>
        <v>1894.95</v>
      </c>
      <c r="F25" s="31">
        <v>1894.95</v>
      </c>
      <c r="G25" s="31"/>
      <c r="H25" s="31"/>
      <c r="I25" s="31"/>
      <c r="J25" s="31"/>
      <c r="K25" s="31"/>
      <c r="L25" s="31"/>
    </row>
    <row r="26" spans="1:12" ht="15" customHeight="1">
      <c r="A26" s="113">
        <v>20801</v>
      </c>
      <c r="B26" s="114"/>
      <c r="C26" s="115"/>
      <c r="D26" s="75" t="s">
        <v>395</v>
      </c>
      <c r="E26" s="84">
        <f>E27</f>
        <v>55.85</v>
      </c>
      <c r="F26" s="31">
        <v>55.85</v>
      </c>
      <c r="G26" s="31"/>
      <c r="H26" s="31"/>
      <c r="I26" s="31"/>
      <c r="J26" s="31"/>
      <c r="K26" s="31"/>
      <c r="L26" s="31"/>
    </row>
    <row r="27" spans="1:12" ht="15" customHeight="1">
      <c r="A27" s="116">
        <v>2080109</v>
      </c>
      <c r="B27" s="117"/>
      <c r="C27" s="118"/>
      <c r="D27" s="76" t="s">
        <v>396</v>
      </c>
      <c r="E27" s="31">
        <v>55.85</v>
      </c>
      <c r="F27" s="31">
        <v>55.85</v>
      </c>
      <c r="G27" s="31"/>
      <c r="H27" s="31"/>
      <c r="I27" s="31"/>
      <c r="J27" s="31"/>
      <c r="K27" s="31"/>
      <c r="L27" s="31"/>
    </row>
    <row r="28" spans="1:12" ht="15" customHeight="1">
      <c r="A28" s="113">
        <v>20802</v>
      </c>
      <c r="B28" s="114"/>
      <c r="C28" s="73"/>
      <c r="D28" s="75" t="s">
        <v>397</v>
      </c>
      <c r="E28" s="84">
        <f>E29</f>
        <v>152.48</v>
      </c>
      <c r="F28" s="31">
        <v>152.48</v>
      </c>
      <c r="G28" s="31"/>
      <c r="H28" s="31"/>
      <c r="I28" s="31"/>
      <c r="J28" s="31"/>
      <c r="K28" s="31"/>
      <c r="L28" s="31"/>
    </row>
    <row r="29" spans="1:12" ht="15" customHeight="1">
      <c r="A29" s="116">
        <v>2080208</v>
      </c>
      <c r="B29" s="117"/>
      <c r="C29" s="118"/>
      <c r="D29" s="76" t="s">
        <v>398</v>
      </c>
      <c r="E29" s="31">
        <v>152.48</v>
      </c>
      <c r="F29" s="31">
        <v>152.48</v>
      </c>
      <c r="G29" s="31"/>
      <c r="H29" s="31"/>
      <c r="I29" s="31"/>
      <c r="J29" s="31"/>
      <c r="K29" s="31"/>
      <c r="L29" s="31"/>
    </row>
    <row r="30" spans="1:12" ht="15" customHeight="1">
      <c r="A30" s="113">
        <v>20805</v>
      </c>
      <c r="B30" s="114"/>
      <c r="C30" s="73"/>
      <c r="D30" s="75" t="s">
        <v>399</v>
      </c>
      <c r="E30" s="84">
        <f>SUM(E31:E33)</f>
        <v>374.36</v>
      </c>
      <c r="F30" s="31">
        <v>374.36</v>
      </c>
      <c r="G30" s="31"/>
      <c r="H30" s="31"/>
      <c r="I30" s="31"/>
      <c r="J30" s="31"/>
      <c r="K30" s="31"/>
      <c r="L30" s="31"/>
    </row>
    <row r="31" spans="1:12" ht="15" customHeight="1">
      <c r="A31" s="116">
        <v>2080505</v>
      </c>
      <c r="B31" s="117"/>
      <c r="C31" s="118"/>
      <c r="D31" s="76" t="s">
        <v>400</v>
      </c>
      <c r="E31" s="31">
        <v>182.91</v>
      </c>
      <c r="F31" s="31">
        <v>182.91</v>
      </c>
      <c r="G31" s="31"/>
      <c r="H31" s="31"/>
      <c r="I31" s="31"/>
      <c r="J31" s="31"/>
      <c r="K31" s="31"/>
      <c r="L31" s="31"/>
    </row>
    <row r="32" spans="1:12" ht="15" customHeight="1">
      <c r="A32" s="116">
        <v>2080506</v>
      </c>
      <c r="B32" s="117"/>
      <c r="C32" s="118"/>
      <c r="D32" s="76" t="s">
        <v>401</v>
      </c>
      <c r="E32" s="31">
        <v>73.06</v>
      </c>
      <c r="F32" s="31">
        <v>73.06</v>
      </c>
      <c r="G32" s="31"/>
      <c r="H32" s="31"/>
      <c r="I32" s="31"/>
      <c r="J32" s="31"/>
      <c r="K32" s="31"/>
      <c r="L32" s="31"/>
    </row>
    <row r="33" spans="1:12" ht="15" customHeight="1">
      <c r="A33" s="116">
        <v>2080599</v>
      </c>
      <c r="B33" s="117"/>
      <c r="C33" s="118"/>
      <c r="D33" s="76" t="s">
        <v>402</v>
      </c>
      <c r="E33" s="31">
        <v>118.39</v>
      </c>
      <c r="F33" s="31">
        <v>118.39</v>
      </c>
      <c r="G33" s="31"/>
      <c r="H33" s="31"/>
      <c r="I33" s="31"/>
      <c r="J33" s="31"/>
      <c r="K33" s="31"/>
      <c r="L33" s="31"/>
    </row>
    <row r="34" spans="1:12" ht="15" customHeight="1">
      <c r="A34" s="113">
        <v>20808</v>
      </c>
      <c r="B34" s="114"/>
      <c r="C34" s="115"/>
      <c r="D34" s="79" t="s">
        <v>446</v>
      </c>
      <c r="E34" s="84">
        <f>SUM(E35:E40)</f>
        <v>549.71</v>
      </c>
      <c r="F34" s="31">
        <v>549.71</v>
      </c>
      <c r="G34" s="31"/>
      <c r="H34" s="31"/>
      <c r="I34" s="31"/>
      <c r="J34" s="31"/>
      <c r="K34" s="31"/>
      <c r="L34" s="31"/>
    </row>
    <row r="35" spans="1:12" ht="15" customHeight="1">
      <c r="A35" s="116">
        <v>2080801</v>
      </c>
      <c r="B35" s="117"/>
      <c r="C35" s="118"/>
      <c r="D35" s="78" t="s">
        <v>449</v>
      </c>
      <c r="E35" s="31">
        <v>51.28</v>
      </c>
      <c r="F35" s="31">
        <v>51.28</v>
      </c>
      <c r="G35" s="31"/>
      <c r="H35" s="31"/>
      <c r="I35" s="31"/>
      <c r="J35" s="31"/>
      <c r="K35" s="31"/>
      <c r="L35" s="31"/>
    </row>
    <row r="36" spans="1:12" ht="15" customHeight="1">
      <c r="A36" s="116">
        <v>2080802</v>
      </c>
      <c r="B36" s="117"/>
      <c r="C36" s="118"/>
      <c r="D36" s="78" t="s">
        <v>450</v>
      </c>
      <c r="E36" s="31">
        <v>78.57</v>
      </c>
      <c r="F36" s="31">
        <v>78.57</v>
      </c>
      <c r="G36" s="31"/>
      <c r="H36" s="31"/>
      <c r="I36" s="31"/>
      <c r="J36" s="31"/>
      <c r="K36" s="31"/>
      <c r="L36" s="31"/>
    </row>
    <row r="37" spans="1:12" ht="15" customHeight="1">
      <c r="A37" s="116">
        <v>2080803</v>
      </c>
      <c r="B37" s="117"/>
      <c r="C37" s="118"/>
      <c r="D37" s="78" t="s">
        <v>451</v>
      </c>
      <c r="E37" s="31">
        <v>236.17</v>
      </c>
      <c r="F37" s="31">
        <v>236.17</v>
      </c>
      <c r="G37" s="31"/>
      <c r="H37" s="31"/>
      <c r="I37" s="31"/>
      <c r="J37" s="31"/>
      <c r="K37" s="31"/>
      <c r="L37" s="31"/>
    </row>
    <row r="38" spans="1:12" ht="15" customHeight="1">
      <c r="A38" s="116">
        <v>2080805</v>
      </c>
      <c r="B38" s="117"/>
      <c r="C38" s="118"/>
      <c r="D38" s="78" t="s">
        <v>452</v>
      </c>
      <c r="E38" s="31">
        <v>95.28</v>
      </c>
      <c r="F38" s="31">
        <v>95.28</v>
      </c>
      <c r="G38" s="31"/>
      <c r="H38" s="31"/>
      <c r="I38" s="31"/>
      <c r="J38" s="31"/>
      <c r="K38" s="31"/>
      <c r="L38" s="31"/>
    </row>
    <row r="39" spans="1:12" ht="15" customHeight="1">
      <c r="A39" s="116">
        <v>2080806</v>
      </c>
      <c r="B39" s="117"/>
      <c r="C39" s="118"/>
      <c r="D39" s="78" t="s">
        <v>453</v>
      </c>
      <c r="E39" s="31">
        <v>17.79</v>
      </c>
      <c r="F39" s="31">
        <v>17.79</v>
      </c>
      <c r="G39" s="31"/>
      <c r="H39" s="31"/>
      <c r="I39" s="31"/>
      <c r="J39" s="31"/>
      <c r="K39" s="31"/>
      <c r="L39" s="31"/>
    </row>
    <row r="40" spans="1:12" ht="15" customHeight="1">
      <c r="A40" s="116">
        <v>2080899</v>
      </c>
      <c r="B40" s="117"/>
      <c r="C40" s="118"/>
      <c r="D40" s="78" t="s">
        <v>454</v>
      </c>
      <c r="E40" s="31">
        <v>70.62</v>
      </c>
      <c r="F40" s="31">
        <v>70.62</v>
      </c>
      <c r="G40" s="31"/>
      <c r="H40" s="31"/>
      <c r="I40" s="31"/>
      <c r="J40" s="31"/>
      <c r="K40" s="31"/>
      <c r="L40" s="31"/>
    </row>
    <row r="41" spans="1:12" ht="15" customHeight="1">
      <c r="A41" s="113">
        <v>20809</v>
      </c>
      <c r="B41" s="114"/>
      <c r="C41" s="115"/>
      <c r="D41" s="79" t="s">
        <v>447</v>
      </c>
      <c r="E41" s="84">
        <f>SUM(E42)</f>
        <v>56.02</v>
      </c>
      <c r="F41" s="31">
        <v>56.02</v>
      </c>
      <c r="G41" s="31"/>
      <c r="H41" s="31"/>
      <c r="I41" s="31"/>
      <c r="J41" s="31"/>
      <c r="K41" s="31"/>
      <c r="L41" s="31"/>
    </row>
    <row r="42" spans="1:12" ht="15" customHeight="1">
      <c r="A42" s="116">
        <v>2080901</v>
      </c>
      <c r="B42" s="117"/>
      <c r="C42" s="118"/>
      <c r="D42" s="78" t="s">
        <v>455</v>
      </c>
      <c r="E42" s="31">
        <v>56.02</v>
      </c>
      <c r="F42" s="31">
        <v>56.02</v>
      </c>
      <c r="G42" s="31"/>
      <c r="H42" s="31"/>
      <c r="I42" s="31"/>
      <c r="J42" s="31"/>
      <c r="K42" s="31"/>
      <c r="L42" s="31"/>
    </row>
    <row r="43" spans="1:12" ht="15" customHeight="1">
      <c r="A43" s="113">
        <v>20810</v>
      </c>
      <c r="B43" s="114"/>
      <c r="C43" s="115"/>
      <c r="D43" s="79" t="s">
        <v>448</v>
      </c>
      <c r="E43" s="84">
        <f>SUM(E44)</f>
        <v>2.16</v>
      </c>
      <c r="F43" s="31">
        <v>2.16</v>
      </c>
      <c r="G43" s="31"/>
      <c r="H43" s="31"/>
      <c r="I43" s="31"/>
      <c r="J43" s="31"/>
      <c r="K43" s="31"/>
      <c r="L43" s="31"/>
    </row>
    <row r="44" spans="1:12" ht="15" customHeight="1">
      <c r="A44" s="116">
        <v>2081002</v>
      </c>
      <c r="B44" s="117"/>
      <c r="C44" s="118"/>
      <c r="D44" s="78" t="s">
        <v>456</v>
      </c>
      <c r="E44" s="31">
        <v>2.16</v>
      </c>
      <c r="F44" s="31">
        <v>2.16</v>
      </c>
      <c r="G44" s="31"/>
      <c r="H44" s="31"/>
      <c r="I44" s="31"/>
      <c r="J44" s="31"/>
      <c r="K44" s="31"/>
      <c r="L44" s="31"/>
    </row>
    <row r="45" spans="1:12" ht="15" customHeight="1">
      <c r="A45" s="113">
        <v>20811</v>
      </c>
      <c r="B45" s="114"/>
      <c r="C45" s="115"/>
      <c r="D45" s="75" t="s">
        <v>403</v>
      </c>
      <c r="E45" s="84">
        <f>SUM(E46)</f>
        <v>52.03</v>
      </c>
      <c r="F45" s="31">
        <v>52.03</v>
      </c>
      <c r="G45" s="31"/>
      <c r="H45" s="31"/>
      <c r="I45" s="31"/>
      <c r="J45" s="31"/>
      <c r="K45" s="31"/>
      <c r="L45" s="31"/>
    </row>
    <row r="46" spans="1:12" ht="15" customHeight="1">
      <c r="A46" s="116">
        <v>2081107</v>
      </c>
      <c r="B46" s="117"/>
      <c r="C46" s="118"/>
      <c r="D46" s="76" t="s">
        <v>404</v>
      </c>
      <c r="E46" s="31">
        <v>52.03</v>
      </c>
      <c r="F46" s="31">
        <v>52.03</v>
      </c>
      <c r="G46" s="31"/>
      <c r="H46" s="31"/>
      <c r="I46" s="31"/>
      <c r="J46" s="31"/>
      <c r="K46" s="31"/>
      <c r="L46" s="31"/>
    </row>
    <row r="47" spans="1:12" ht="15" customHeight="1">
      <c r="A47" s="113">
        <v>20820</v>
      </c>
      <c r="B47" s="114"/>
      <c r="C47" s="115"/>
      <c r="D47" s="75" t="s">
        <v>405</v>
      </c>
      <c r="E47" s="84">
        <f>SUM(E48)</f>
        <v>21.61</v>
      </c>
      <c r="F47" s="31">
        <v>21.61</v>
      </c>
      <c r="G47" s="31"/>
      <c r="H47" s="31"/>
      <c r="I47" s="31"/>
      <c r="J47" s="31"/>
      <c r="K47" s="31"/>
      <c r="L47" s="31"/>
    </row>
    <row r="48" spans="1:12" ht="15" customHeight="1">
      <c r="A48" s="116">
        <v>2082001</v>
      </c>
      <c r="B48" s="117"/>
      <c r="C48" s="118"/>
      <c r="D48" s="76" t="s">
        <v>406</v>
      </c>
      <c r="E48" s="31">
        <v>21.61</v>
      </c>
      <c r="F48" s="31">
        <v>21.61</v>
      </c>
      <c r="G48" s="31"/>
      <c r="H48" s="31"/>
      <c r="I48" s="31"/>
      <c r="J48" s="31"/>
      <c r="K48" s="31"/>
      <c r="L48" s="31"/>
    </row>
    <row r="49" spans="1:12" ht="15" customHeight="1">
      <c r="A49" s="113">
        <v>20821</v>
      </c>
      <c r="B49" s="114"/>
      <c r="C49" s="115"/>
      <c r="D49" s="75" t="s">
        <v>407</v>
      </c>
      <c r="E49" s="84">
        <f>SUM(E50:E51)</f>
        <v>553.3</v>
      </c>
      <c r="F49" s="31">
        <v>553.3</v>
      </c>
      <c r="G49" s="31"/>
      <c r="H49" s="31"/>
      <c r="I49" s="31"/>
      <c r="J49" s="31"/>
      <c r="K49" s="31"/>
      <c r="L49" s="31"/>
    </row>
    <row r="50" spans="1:12" ht="15" customHeight="1">
      <c r="A50" s="116">
        <v>2082101</v>
      </c>
      <c r="B50" s="117"/>
      <c r="C50" s="118"/>
      <c r="D50" s="76" t="s">
        <v>408</v>
      </c>
      <c r="E50" s="31">
        <v>347.04</v>
      </c>
      <c r="F50" s="31">
        <v>347.04</v>
      </c>
      <c r="G50" s="31"/>
      <c r="H50" s="31"/>
      <c r="I50" s="31"/>
      <c r="J50" s="31"/>
      <c r="K50" s="31"/>
      <c r="L50" s="31"/>
    </row>
    <row r="51" spans="1:12" ht="15" customHeight="1">
      <c r="A51" s="116">
        <v>2082102</v>
      </c>
      <c r="B51" s="117"/>
      <c r="C51" s="118"/>
      <c r="D51" s="76" t="s">
        <v>409</v>
      </c>
      <c r="E51" s="31">
        <v>206.26</v>
      </c>
      <c r="F51" s="31">
        <v>206.26</v>
      </c>
      <c r="G51" s="31"/>
      <c r="H51" s="31"/>
      <c r="I51" s="31"/>
      <c r="J51" s="31"/>
      <c r="K51" s="31"/>
      <c r="L51" s="31"/>
    </row>
    <row r="52" spans="1:12" ht="15" customHeight="1">
      <c r="A52" s="113">
        <v>20825</v>
      </c>
      <c r="B52" s="114"/>
      <c r="C52" s="115"/>
      <c r="D52" s="75" t="s">
        <v>410</v>
      </c>
      <c r="E52" s="84">
        <f>SUM(E53:E54)</f>
        <v>77.43</v>
      </c>
      <c r="F52" s="31">
        <v>77.43</v>
      </c>
      <c r="G52" s="31"/>
      <c r="H52" s="31"/>
      <c r="I52" s="31"/>
      <c r="J52" s="31"/>
      <c r="K52" s="31"/>
      <c r="L52" s="31"/>
    </row>
    <row r="53" spans="1:12" ht="15" customHeight="1">
      <c r="A53" s="116">
        <v>2082501</v>
      </c>
      <c r="B53" s="117"/>
      <c r="C53" s="118"/>
      <c r="D53" s="76" t="s">
        <v>411</v>
      </c>
      <c r="E53" s="31">
        <v>48.83</v>
      </c>
      <c r="F53" s="31">
        <v>48.83</v>
      </c>
      <c r="G53" s="31"/>
      <c r="H53" s="31"/>
      <c r="I53" s="31"/>
      <c r="J53" s="31"/>
      <c r="K53" s="31"/>
      <c r="L53" s="31"/>
    </row>
    <row r="54" spans="1:12" ht="15" customHeight="1">
      <c r="A54" s="116">
        <v>2082502</v>
      </c>
      <c r="B54" s="117"/>
      <c r="C54" s="118"/>
      <c r="D54" s="78" t="s">
        <v>457</v>
      </c>
      <c r="E54" s="31">
        <v>28.6</v>
      </c>
      <c r="F54" s="31">
        <v>28.6</v>
      </c>
      <c r="G54" s="31"/>
      <c r="H54" s="31"/>
      <c r="I54" s="31"/>
      <c r="J54" s="31"/>
      <c r="K54" s="31"/>
      <c r="L54" s="31"/>
    </row>
    <row r="55" spans="1:12" ht="15" customHeight="1">
      <c r="A55" s="113">
        <v>210</v>
      </c>
      <c r="B55" s="114"/>
      <c r="C55" s="115"/>
      <c r="D55" s="79" t="s">
        <v>458</v>
      </c>
      <c r="E55" s="84">
        <f>E56+E58+E63</f>
        <v>217.44</v>
      </c>
      <c r="F55" s="31">
        <v>217.44</v>
      </c>
      <c r="G55" s="31"/>
      <c r="H55" s="31"/>
      <c r="I55" s="31"/>
      <c r="J55" s="31"/>
      <c r="K55" s="31"/>
      <c r="L55" s="31"/>
    </row>
    <row r="56" spans="1:12" ht="15" customHeight="1">
      <c r="A56" s="122">
        <v>21001</v>
      </c>
      <c r="B56" s="123"/>
      <c r="C56" s="124"/>
      <c r="D56" s="79" t="s">
        <v>459</v>
      </c>
      <c r="E56" s="84">
        <f>SUM(E57)</f>
        <v>37.13</v>
      </c>
      <c r="F56" s="31">
        <v>37.13</v>
      </c>
      <c r="G56" s="31"/>
      <c r="H56" s="31"/>
      <c r="I56" s="31"/>
      <c r="J56" s="31"/>
      <c r="K56" s="31"/>
      <c r="L56" s="31"/>
    </row>
    <row r="57" spans="1:12" ht="15" customHeight="1">
      <c r="A57" s="116">
        <v>2100101</v>
      </c>
      <c r="B57" s="117"/>
      <c r="C57" s="118"/>
      <c r="D57" s="76" t="s">
        <v>385</v>
      </c>
      <c r="E57" s="31">
        <v>37.13</v>
      </c>
      <c r="F57" s="31">
        <v>37.13</v>
      </c>
      <c r="G57" s="31"/>
      <c r="H57" s="31"/>
      <c r="I57" s="31"/>
      <c r="J57" s="31"/>
      <c r="K57" s="31"/>
      <c r="L57" s="31"/>
    </row>
    <row r="58" spans="1:12" ht="15" customHeight="1">
      <c r="A58" s="113">
        <v>21011</v>
      </c>
      <c r="B58" s="114"/>
      <c r="C58" s="115"/>
      <c r="D58" s="75" t="s">
        <v>412</v>
      </c>
      <c r="E58" s="84">
        <f>SUM(E59:E62)</f>
        <v>142.33</v>
      </c>
      <c r="F58" s="31">
        <v>142.33</v>
      </c>
      <c r="G58" s="31"/>
      <c r="H58" s="31"/>
      <c r="I58" s="31"/>
      <c r="J58" s="31"/>
      <c r="K58" s="31"/>
      <c r="L58" s="31"/>
    </row>
    <row r="59" spans="1:12" ht="15" customHeight="1">
      <c r="A59" s="119">
        <v>2101101</v>
      </c>
      <c r="B59" s="120"/>
      <c r="C59" s="121"/>
      <c r="D59" s="76" t="s">
        <v>413</v>
      </c>
      <c r="E59" s="31">
        <v>44.51</v>
      </c>
      <c r="F59" s="31">
        <v>44.51</v>
      </c>
      <c r="G59" s="31"/>
      <c r="H59" s="31"/>
      <c r="I59" s="31"/>
      <c r="J59" s="31"/>
      <c r="K59" s="31"/>
      <c r="L59" s="31"/>
    </row>
    <row r="60" spans="1:12" ht="15" customHeight="1">
      <c r="A60" s="119">
        <v>2101102</v>
      </c>
      <c r="B60" s="120"/>
      <c r="C60" s="121"/>
      <c r="D60" s="76" t="s">
        <v>414</v>
      </c>
      <c r="E60" s="31">
        <v>33.35</v>
      </c>
      <c r="F60" s="31">
        <v>33.35</v>
      </c>
      <c r="G60" s="31"/>
      <c r="H60" s="31"/>
      <c r="I60" s="31"/>
      <c r="J60" s="31"/>
      <c r="K60" s="31"/>
      <c r="L60" s="31"/>
    </row>
    <row r="61" spans="1:12" ht="15" customHeight="1">
      <c r="A61" s="119">
        <v>2101103</v>
      </c>
      <c r="B61" s="120"/>
      <c r="C61" s="121"/>
      <c r="D61" s="76" t="s">
        <v>415</v>
      </c>
      <c r="E61" s="31">
        <v>44.2</v>
      </c>
      <c r="F61" s="31">
        <v>44.2</v>
      </c>
      <c r="G61" s="31"/>
      <c r="H61" s="31"/>
      <c r="I61" s="31"/>
      <c r="J61" s="31"/>
      <c r="K61" s="31"/>
      <c r="L61" s="31"/>
    </row>
    <row r="62" spans="1:12" ht="15" customHeight="1">
      <c r="A62" s="119">
        <v>2101199</v>
      </c>
      <c r="B62" s="120"/>
      <c r="C62" s="121"/>
      <c r="D62" s="76" t="s">
        <v>416</v>
      </c>
      <c r="E62" s="31">
        <v>20.27</v>
      </c>
      <c r="F62" s="31">
        <v>20.27</v>
      </c>
      <c r="G62" s="31"/>
      <c r="H62" s="31"/>
      <c r="I62" s="31"/>
      <c r="J62" s="31"/>
      <c r="K62" s="31"/>
      <c r="L62" s="31"/>
    </row>
    <row r="63" spans="1:12" ht="15" customHeight="1">
      <c r="A63" s="113">
        <v>21014</v>
      </c>
      <c r="B63" s="114"/>
      <c r="C63" s="115"/>
      <c r="D63" s="79" t="s">
        <v>460</v>
      </c>
      <c r="E63" s="84">
        <f>SUM(E64)</f>
        <v>37.98</v>
      </c>
      <c r="F63" s="31">
        <v>37.98</v>
      </c>
      <c r="G63" s="31"/>
      <c r="H63" s="31"/>
      <c r="I63" s="31"/>
      <c r="J63" s="31"/>
      <c r="K63" s="31"/>
      <c r="L63" s="31"/>
    </row>
    <row r="64" spans="1:12" ht="15" customHeight="1">
      <c r="A64" s="119">
        <v>2101401</v>
      </c>
      <c r="B64" s="120"/>
      <c r="C64" s="121"/>
      <c r="D64" s="78" t="s">
        <v>461</v>
      </c>
      <c r="E64" s="31">
        <v>37.98</v>
      </c>
      <c r="F64" s="31">
        <v>37.98</v>
      </c>
      <c r="G64" s="31"/>
      <c r="H64" s="31"/>
      <c r="I64" s="31"/>
      <c r="J64" s="31"/>
      <c r="K64" s="31"/>
      <c r="L64" s="31"/>
    </row>
    <row r="65" spans="1:12" ht="15" customHeight="1">
      <c r="A65" s="113">
        <v>211</v>
      </c>
      <c r="B65" s="114"/>
      <c r="C65" s="115"/>
      <c r="D65" s="75" t="s">
        <v>417</v>
      </c>
      <c r="E65" s="84">
        <f>E66+E68</f>
        <v>25.3</v>
      </c>
      <c r="F65" s="31">
        <v>25.3</v>
      </c>
      <c r="G65" s="31"/>
      <c r="H65" s="31"/>
      <c r="I65" s="31"/>
      <c r="J65" s="31"/>
      <c r="K65" s="31"/>
      <c r="L65" s="31"/>
    </row>
    <row r="66" spans="1:12" ht="15" customHeight="1">
      <c r="A66" s="113">
        <v>21103</v>
      </c>
      <c r="B66" s="114"/>
      <c r="C66" s="115"/>
      <c r="D66" s="75" t="s">
        <v>418</v>
      </c>
      <c r="E66" s="84">
        <f>SUM(E67)</f>
        <v>24.84</v>
      </c>
      <c r="F66" s="31">
        <v>24.84</v>
      </c>
      <c r="G66" s="31"/>
      <c r="H66" s="31"/>
      <c r="I66" s="31"/>
      <c r="J66" s="31"/>
      <c r="K66" s="31"/>
      <c r="L66" s="31"/>
    </row>
    <row r="67" spans="1:12" ht="15" customHeight="1">
      <c r="A67" s="119">
        <v>2110399</v>
      </c>
      <c r="B67" s="120"/>
      <c r="C67" s="121"/>
      <c r="D67" s="76" t="s">
        <v>419</v>
      </c>
      <c r="E67" s="31">
        <v>24.84</v>
      </c>
      <c r="F67" s="31">
        <v>24.84</v>
      </c>
      <c r="G67" s="31"/>
      <c r="H67" s="31"/>
      <c r="I67" s="31"/>
      <c r="J67" s="31"/>
      <c r="K67" s="31"/>
      <c r="L67" s="31"/>
    </row>
    <row r="68" spans="1:12" ht="15" customHeight="1">
      <c r="A68" s="113">
        <v>21111</v>
      </c>
      <c r="B68" s="114"/>
      <c r="C68" s="115"/>
      <c r="D68" s="79" t="s">
        <v>462</v>
      </c>
      <c r="E68" s="84">
        <f>SUM(E69)</f>
        <v>0.46</v>
      </c>
      <c r="F68" s="31">
        <v>0.46</v>
      </c>
      <c r="G68" s="31"/>
      <c r="H68" s="31"/>
      <c r="I68" s="31"/>
      <c r="J68" s="31"/>
      <c r="K68" s="31"/>
      <c r="L68" s="31"/>
    </row>
    <row r="69" spans="1:12" ht="15" customHeight="1">
      <c r="A69" s="116">
        <v>2111101</v>
      </c>
      <c r="B69" s="117"/>
      <c r="C69" s="118"/>
      <c r="D69" s="78" t="s">
        <v>464</v>
      </c>
      <c r="E69" s="31">
        <v>0.46</v>
      </c>
      <c r="F69" s="31">
        <v>0.46</v>
      </c>
      <c r="G69" s="31"/>
      <c r="H69" s="31"/>
      <c r="I69" s="31"/>
      <c r="J69" s="31"/>
      <c r="K69" s="31"/>
      <c r="L69" s="31"/>
    </row>
    <row r="70" spans="1:12" ht="15" customHeight="1">
      <c r="A70" s="113">
        <v>212</v>
      </c>
      <c r="B70" s="114"/>
      <c r="C70" s="115"/>
      <c r="D70" s="75" t="s">
        <v>420</v>
      </c>
      <c r="E70" s="85">
        <f>E71+E73+E75+E77+E80</f>
        <v>3661.2400000000002</v>
      </c>
      <c r="F70" s="31">
        <v>3661.2400000000002</v>
      </c>
      <c r="G70" s="31"/>
      <c r="H70" s="31"/>
      <c r="I70" s="31"/>
      <c r="J70" s="31"/>
      <c r="K70" s="31"/>
      <c r="L70" s="31"/>
    </row>
    <row r="71" spans="1:12" ht="15" customHeight="1">
      <c r="A71" s="113">
        <v>21201</v>
      </c>
      <c r="B71" s="114"/>
      <c r="C71" s="115"/>
      <c r="D71" s="75" t="s">
        <v>421</v>
      </c>
      <c r="E71" s="84">
        <f>SUM(E72)</f>
        <v>15.04</v>
      </c>
      <c r="F71" s="31">
        <v>15.04</v>
      </c>
      <c r="G71" s="31"/>
      <c r="H71" s="31"/>
      <c r="I71" s="31"/>
      <c r="J71" s="31"/>
      <c r="K71" s="31"/>
      <c r="L71" s="31"/>
    </row>
    <row r="72" spans="1:12" ht="15" customHeight="1">
      <c r="A72" s="116">
        <v>2120104</v>
      </c>
      <c r="B72" s="117"/>
      <c r="C72" s="118"/>
      <c r="D72" s="76" t="s">
        <v>422</v>
      </c>
      <c r="E72" s="31">
        <v>15.04</v>
      </c>
      <c r="F72" s="31">
        <v>15.04</v>
      </c>
      <c r="G72" s="31"/>
      <c r="H72" s="31"/>
      <c r="I72" s="31"/>
      <c r="J72" s="31"/>
      <c r="K72" s="31"/>
      <c r="L72" s="31"/>
    </row>
    <row r="73" spans="1:12" ht="15" customHeight="1">
      <c r="A73" s="113">
        <v>21203</v>
      </c>
      <c r="B73" s="114"/>
      <c r="C73" s="115"/>
      <c r="D73" s="79" t="s">
        <v>463</v>
      </c>
      <c r="E73" s="84">
        <f>SUM(E74)</f>
        <v>1014.66</v>
      </c>
      <c r="F73" s="31">
        <v>1014.66</v>
      </c>
      <c r="G73" s="31"/>
      <c r="H73" s="31"/>
      <c r="I73" s="31"/>
      <c r="J73" s="31"/>
      <c r="K73" s="31"/>
      <c r="L73" s="31"/>
    </row>
    <row r="74" spans="1:12" ht="15" customHeight="1">
      <c r="A74" s="116">
        <v>2120303</v>
      </c>
      <c r="B74" s="117"/>
      <c r="C74" s="118"/>
      <c r="D74" s="78" t="s">
        <v>465</v>
      </c>
      <c r="E74" s="31">
        <v>1014.66</v>
      </c>
      <c r="F74" s="31">
        <v>1014.66</v>
      </c>
      <c r="G74" s="31"/>
      <c r="H74" s="31"/>
      <c r="I74" s="31"/>
      <c r="J74" s="31"/>
      <c r="K74" s="31"/>
      <c r="L74" s="31"/>
    </row>
    <row r="75" spans="1:12" ht="15" customHeight="1">
      <c r="A75" s="113">
        <v>21205</v>
      </c>
      <c r="B75" s="114"/>
      <c r="C75" s="115"/>
      <c r="D75" s="75" t="s">
        <v>423</v>
      </c>
      <c r="E75" s="84">
        <f>SUM(E76)</f>
        <v>232.47</v>
      </c>
      <c r="F75" s="31">
        <v>232.47</v>
      </c>
      <c r="G75" s="31"/>
      <c r="H75" s="31"/>
      <c r="I75" s="31"/>
      <c r="J75" s="31"/>
      <c r="K75" s="31"/>
      <c r="L75" s="31"/>
    </row>
    <row r="76" spans="1:12" ht="15" customHeight="1">
      <c r="A76" s="116">
        <v>2120501</v>
      </c>
      <c r="B76" s="117"/>
      <c r="C76" s="118"/>
      <c r="D76" s="76" t="s">
        <v>424</v>
      </c>
      <c r="E76" s="31">
        <v>232.47</v>
      </c>
      <c r="F76" s="31">
        <v>232.47</v>
      </c>
      <c r="G76" s="31"/>
      <c r="H76" s="31"/>
      <c r="I76" s="31"/>
      <c r="J76" s="31"/>
      <c r="K76" s="31"/>
      <c r="L76" s="31"/>
    </row>
    <row r="77" spans="1:12" ht="15" customHeight="1">
      <c r="A77" s="113">
        <v>21208</v>
      </c>
      <c r="B77" s="114"/>
      <c r="C77" s="115"/>
      <c r="D77" s="75" t="s">
        <v>425</v>
      </c>
      <c r="E77" s="84">
        <f>SUM(E78:E79)</f>
        <v>2067.23</v>
      </c>
      <c r="F77" s="31">
        <v>2067.23</v>
      </c>
      <c r="G77" s="31"/>
      <c r="H77" s="31"/>
      <c r="I77" s="31"/>
      <c r="J77" s="31"/>
      <c r="K77" s="31"/>
      <c r="L77" s="31"/>
    </row>
    <row r="78" spans="1:12" ht="15" customHeight="1">
      <c r="A78" s="116">
        <v>2120804</v>
      </c>
      <c r="B78" s="117"/>
      <c r="C78" s="118"/>
      <c r="D78" s="78" t="s">
        <v>466</v>
      </c>
      <c r="E78" s="31">
        <v>944.72</v>
      </c>
      <c r="F78" s="31">
        <v>944.72</v>
      </c>
      <c r="G78" s="31"/>
      <c r="H78" s="31"/>
      <c r="I78" s="31"/>
      <c r="J78" s="31"/>
      <c r="K78" s="31"/>
      <c r="L78" s="31"/>
    </row>
    <row r="79" spans="1:12" ht="15" customHeight="1">
      <c r="A79" s="116">
        <v>2120899</v>
      </c>
      <c r="B79" s="117"/>
      <c r="C79" s="118"/>
      <c r="D79" s="78" t="s">
        <v>467</v>
      </c>
      <c r="E79" s="31">
        <v>1122.51</v>
      </c>
      <c r="F79" s="31">
        <v>1122.51</v>
      </c>
      <c r="G79" s="31"/>
      <c r="H79" s="31"/>
      <c r="I79" s="31"/>
      <c r="J79" s="31"/>
      <c r="K79" s="31"/>
      <c r="L79" s="31"/>
    </row>
    <row r="80" spans="1:12" ht="15" customHeight="1">
      <c r="A80" s="113">
        <v>21299</v>
      </c>
      <c r="B80" s="114"/>
      <c r="C80" s="115"/>
      <c r="D80" s="79" t="s">
        <v>468</v>
      </c>
      <c r="E80" s="84">
        <f>SUM(E81)</f>
        <v>331.84</v>
      </c>
      <c r="F80" s="31">
        <v>331.84</v>
      </c>
      <c r="G80" s="31"/>
      <c r="H80" s="31"/>
      <c r="I80" s="31"/>
      <c r="J80" s="31"/>
      <c r="K80" s="31"/>
      <c r="L80" s="31"/>
    </row>
    <row r="81" spans="1:12" ht="15" customHeight="1">
      <c r="A81" s="116">
        <v>2129901</v>
      </c>
      <c r="B81" s="117"/>
      <c r="C81" s="118"/>
      <c r="D81" s="78" t="s">
        <v>469</v>
      </c>
      <c r="E81" s="31">
        <v>331.84</v>
      </c>
      <c r="F81" s="31">
        <v>331.84</v>
      </c>
      <c r="G81" s="31"/>
      <c r="H81" s="31"/>
      <c r="I81" s="31"/>
      <c r="J81" s="31"/>
      <c r="K81" s="31"/>
      <c r="L81" s="31"/>
    </row>
    <row r="82" spans="1:12" ht="15" customHeight="1">
      <c r="A82" s="80">
        <v>213</v>
      </c>
      <c r="B82" s="81"/>
      <c r="C82" s="82"/>
      <c r="D82" s="75" t="s">
        <v>426</v>
      </c>
      <c r="E82" s="84">
        <f>E83+E87+E89+E91</f>
        <v>1234.38</v>
      </c>
      <c r="F82" s="31">
        <v>1234.38</v>
      </c>
      <c r="G82" s="31"/>
      <c r="H82" s="31"/>
      <c r="I82" s="31"/>
      <c r="J82" s="31"/>
      <c r="K82" s="31"/>
      <c r="L82" s="31"/>
    </row>
    <row r="83" spans="1:12" ht="15" customHeight="1">
      <c r="A83" s="113">
        <v>21301</v>
      </c>
      <c r="B83" s="114"/>
      <c r="C83" s="115"/>
      <c r="D83" s="75" t="s">
        <v>427</v>
      </c>
      <c r="E83" s="84">
        <f>SUM(E84:E86)</f>
        <v>486.43</v>
      </c>
      <c r="F83" s="31">
        <v>486.43</v>
      </c>
      <c r="G83" s="31"/>
      <c r="H83" s="31"/>
      <c r="I83" s="31"/>
      <c r="J83" s="31"/>
      <c r="K83" s="31"/>
      <c r="L83" s="31"/>
    </row>
    <row r="84" spans="1:12" ht="15" customHeight="1">
      <c r="A84" s="116">
        <v>2130102</v>
      </c>
      <c r="B84" s="117"/>
      <c r="C84" s="118"/>
      <c r="D84" s="78" t="s">
        <v>470</v>
      </c>
      <c r="E84" s="31">
        <v>6.46</v>
      </c>
      <c r="F84" s="31">
        <v>6.46</v>
      </c>
      <c r="G84" s="31"/>
      <c r="H84" s="31"/>
      <c r="I84" s="31"/>
      <c r="J84" s="31"/>
      <c r="K84" s="31"/>
      <c r="L84" s="31"/>
    </row>
    <row r="85" spans="1:12" ht="15" customHeight="1">
      <c r="A85" s="116">
        <v>2130104</v>
      </c>
      <c r="B85" s="117"/>
      <c r="C85" s="118"/>
      <c r="D85" s="76" t="s">
        <v>428</v>
      </c>
      <c r="E85" s="31">
        <v>478.86</v>
      </c>
      <c r="F85" s="31">
        <v>478.86</v>
      </c>
      <c r="G85" s="31"/>
      <c r="H85" s="31"/>
      <c r="I85" s="31"/>
      <c r="J85" s="31"/>
      <c r="K85" s="31"/>
      <c r="L85" s="31"/>
    </row>
    <row r="86" spans="1:12" ht="15" customHeight="1">
      <c r="A86" s="116">
        <v>2130122</v>
      </c>
      <c r="B86" s="117"/>
      <c r="C86" s="118"/>
      <c r="D86" s="76" t="s">
        <v>429</v>
      </c>
      <c r="E86" s="31">
        <v>1.11</v>
      </c>
      <c r="F86" s="31">
        <v>1.11</v>
      </c>
      <c r="G86" s="31"/>
      <c r="H86" s="31"/>
      <c r="I86" s="31"/>
      <c r="J86" s="31"/>
      <c r="K86" s="31"/>
      <c r="L86" s="31"/>
    </row>
    <row r="87" spans="1:12" ht="15" customHeight="1">
      <c r="A87" s="113">
        <v>21303</v>
      </c>
      <c r="B87" s="114"/>
      <c r="C87" s="115"/>
      <c r="D87" s="75" t="s">
        <v>430</v>
      </c>
      <c r="E87" s="84">
        <f>SUM(E88)</f>
        <v>42.25</v>
      </c>
      <c r="F87" s="31">
        <v>42.25</v>
      </c>
      <c r="G87" s="31"/>
      <c r="H87" s="31"/>
      <c r="I87" s="31"/>
      <c r="J87" s="31"/>
      <c r="K87" s="31"/>
      <c r="L87" s="31"/>
    </row>
    <row r="88" spans="1:12" ht="15" customHeight="1">
      <c r="A88" s="116">
        <v>2130399</v>
      </c>
      <c r="B88" s="117"/>
      <c r="C88" s="118"/>
      <c r="D88" s="76" t="s">
        <v>431</v>
      </c>
      <c r="E88" s="31">
        <v>42.25</v>
      </c>
      <c r="F88" s="31">
        <v>42.25</v>
      </c>
      <c r="G88" s="31"/>
      <c r="H88" s="31"/>
      <c r="I88" s="31"/>
      <c r="J88" s="31"/>
      <c r="K88" s="31"/>
      <c r="L88" s="31"/>
    </row>
    <row r="89" spans="1:12" ht="15" customHeight="1">
      <c r="A89" s="113">
        <v>21305</v>
      </c>
      <c r="B89" s="114"/>
      <c r="C89" s="115"/>
      <c r="D89" s="79" t="s">
        <v>471</v>
      </c>
      <c r="E89" s="84">
        <f>SUM(E90)</f>
        <v>30</v>
      </c>
      <c r="F89" s="31">
        <v>30</v>
      </c>
      <c r="G89" s="31"/>
      <c r="H89" s="31"/>
      <c r="I89" s="31"/>
      <c r="J89" s="31"/>
      <c r="K89" s="31"/>
      <c r="L89" s="31"/>
    </row>
    <row r="90" spans="1:12" ht="15" customHeight="1">
      <c r="A90" s="116">
        <v>2130599</v>
      </c>
      <c r="B90" s="117"/>
      <c r="C90" s="118"/>
      <c r="D90" s="78" t="s">
        <v>472</v>
      </c>
      <c r="E90" s="31">
        <v>30</v>
      </c>
      <c r="F90" s="31">
        <v>30</v>
      </c>
      <c r="G90" s="31"/>
      <c r="H90" s="31"/>
      <c r="I90" s="31"/>
      <c r="J90" s="31"/>
      <c r="K90" s="31"/>
      <c r="L90" s="31"/>
    </row>
    <row r="91" spans="1:12" ht="15" customHeight="1">
      <c r="A91" s="113">
        <v>21307</v>
      </c>
      <c r="B91" s="114"/>
      <c r="C91" s="115"/>
      <c r="D91" s="75" t="s">
        <v>432</v>
      </c>
      <c r="E91" s="84">
        <f>SUM(E92:E93)</f>
        <v>675.7</v>
      </c>
      <c r="F91" s="31">
        <v>675.7</v>
      </c>
      <c r="G91" s="31"/>
      <c r="H91" s="31"/>
      <c r="I91" s="31"/>
      <c r="J91" s="31"/>
      <c r="K91" s="31"/>
      <c r="L91" s="31"/>
    </row>
    <row r="92" spans="1:12" ht="15" customHeight="1">
      <c r="A92" s="116">
        <v>2130701</v>
      </c>
      <c r="B92" s="117"/>
      <c r="C92" s="118"/>
      <c r="D92" s="76" t="s">
        <v>433</v>
      </c>
      <c r="E92" s="31">
        <v>228.21</v>
      </c>
      <c r="F92" s="31">
        <v>228.21</v>
      </c>
      <c r="G92" s="31"/>
      <c r="H92" s="31"/>
      <c r="I92" s="31"/>
      <c r="J92" s="31"/>
      <c r="K92" s="31"/>
      <c r="L92" s="31"/>
    </row>
    <row r="93" spans="1:12" ht="15" customHeight="1">
      <c r="A93" s="116">
        <v>2130705</v>
      </c>
      <c r="B93" s="117"/>
      <c r="C93" s="118"/>
      <c r="D93" s="76" t="s">
        <v>434</v>
      </c>
      <c r="E93" s="31">
        <v>447.49</v>
      </c>
      <c r="F93" s="31">
        <v>447.49</v>
      </c>
      <c r="G93" s="31"/>
      <c r="H93" s="31"/>
      <c r="I93" s="31"/>
      <c r="J93" s="31"/>
      <c r="K93" s="31"/>
      <c r="L93" s="31"/>
    </row>
    <row r="94" spans="1:12" ht="15" customHeight="1">
      <c r="A94" s="113">
        <v>214</v>
      </c>
      <c r="B94" s="114"/>
      <c r="C94" s="115"/>
      <c r="D94" s="75" t="s">
        <v>435</v>
      </c>
      <c r="E94" s="84">
        <f>E95+E98</f>
        <v>887.04</v>
      </c>
      <c r="F94" s="31">
        <v>887.04</v>
      </c>
      <c r="G94" s="31"/>
      <c r="H94" s="31"/>
      <c r="I94" s="31"/>
      <c r="J94" s="31"/>
      <c r="K94" s="31"/>
      <c r="L94" s="31"/>
    </row>
    <row r="95" spans="1:12" ht="15" customHeight="1">
      <c r="A95" s="113">
        <v>21401</v>
      </c>
      <c r="B95" s="114"/>
      <c r="C95" s="115"/>
      <c r="D95" s="75" t="s">
        <v>436</v>
      </c>
      <c r="E95" s="84">
        <f>SUM(E96:E97)</f>
        <v>100.38</v>
      </c>
      <c r="F95" s="31">
        <v>100.38</v>
      </c>
      <c r="G95" s="31"/>
      <c r="H95" s="31"/>
      <c r="I95" s="31"/>
      <c r="J95" s="31"/>
      <c r="K95" s="31"/>
      <c r="L95" s="31"/>
    </row>
    <row r="96" spans="1:12" ht="15" customHeight="1">
      <c r="A96" s="116">
        <v>2140104</v>
      </c>
      <c r="B96" s="117"/>
      <c r="C96" s="118"/>
      <c r="D96" s="76" t="s">
        <v>437</v>
      </c>
      <c r="E96" s="31">
        <v>34.28</v>
      </c>
      <c r="F96" s="31">
        <v>34.28</v>
      </c>
      <c r="G96" s="31"/>
      <c r="H96" s="31"/>
      <c r="I96" s="31"/>
      <c r="J96" s="31"/>
      <c r="K96" s="31"/>
      <c r="L96" s="31"/>
    </row>
    <row r="97" spans="1:12" ht="15" customHeight="1">
      <c r="A97" s="116">
        <v>2140106</v>
      </c>
      <c r="B97" s="117"/>
      <c r="C97" s="118"/>
      <c r="D97" s="76" t="s">
        <v>438</v>
      </c>
      <c r="E97" s="31">
        <v>66.1</v>
      </c>
      <c r="F97" s="31">
        <v>66.1</v>
      </c>
      <c r="G97" s="31"/>
      <c r="H97" s="31"/>
      <c r="I97" s="31"/>
      <c r="J97" s="31"/>
      <c r="K97" s="31"/>
      <c r="L97" s="31"/>
    </row>
    <row r="98" spans="1:12" ht="15" customHeight="1">
      <c r="A98" s="113">
        <v>21406</v>
      </c>
      <c r="B98" s="114"/>
      <c r="C98" s="115"/>
      <c r="D98" s="79" t="s">
        <v>473</v>
      </c>
      <c r="E98" s="84">
        <f>SUM(E99)</f>
        <v>786.66</v>
      </c>
      <c r="F98" s="31">
        <v>786.66</v>
      </c>
      <c r="G98" s="31"/>
      <c r="H98" s="31"/>
      <c r="I98" s="31"/>
      <c r="J98" s="31"/>
      <c r="K98" s="31"/>
      <c r="L98" s="31"/>
    </row>
    <row r="99" spans="1:12" ht="15" customHeight="1">
      <c r="A99" s="116">
        <v>2140602</v>
      </c>
      <c r="B99" s="117"/>
      <c r="C99" s="118"/>
      <c r="D99" s="78" t="s">
        <v>481</v>
      </c>
      <c r="E99" s="31">
        <v>786.66</v>
      </c>
      <c r="F99" s="31">
        <v>786.66</v>
      </c>
      <c r="G99" s="31"/>
      <c r="H99" s="31"/>
      <c r="I99" s="31"/>
      <c r="J99" s="31"/>
      <c r="K99" s="31"/>
      <c r="L99" s="31"/>
    </row>
    <row r="100" spans="1:12" ht="15" customHeight="1">
      <c r="A100" s="113">
        <v>216</v>
      </c>
      <c r="B100" s="114"/>
      <c r="C100" s="115"/>
      <c r="D100" s="79" t="s">
        <v>474</v>
      </c>
      <c r="E100" s="84">
        <f>SUM(E101)</f>
        <v>7.1</v>
      </c>
      <c r="F100" s="31">
        <v>7.1</v>
      </c>
      <c r="G100" s="31"/>
      <c r="H100" s="31"/>
      <c r="I100" s="31"/>
      <c r="J100" s="31"/>
      <c r="K100" s="31"/>
      <c r="L100" s="31"/>
    </row>
    <row r="101" spans="1:12" ht="15" customHeight="1">
      <c r="A101" s="113">
        <v>21602</v>
      </c>
      <c r="B101" s="114"/>
      <c r="C101" s="115"/>
      <c r="D101" s="79" t="s">
        <v>480</v>
      </c>
      <c r="E101" s="31">
        <f>SUM(E102)</f>
        <v>7.1</v>
      </c>
      <c r="F101" s="31">
        <v>7.1</v>
      </c>
      <c r="G101" s="31"/>
      <c r="H101" s="31"/>
      <c r="I101" s="31"/>
      <c r="J101" s="31"/>
      <c r="K101" s="31"/>
      <c r="L101" s="31"/>
    </row>
    <row r="102" spans="1:12" ht="15" customHeight="1">
      <c r="A102" s="116">
        <v>20160299</v>
      </c>
      <c r="B102" s="117"/>
      <c r="C102" s="118"/>
      <c r="D102" s="78" t="s">
        <v>482</v>
      </c>
      <c r="E102" s="31">
        <v>7.1</v>
      </c>
      <c r="F102" s="31">
        <v>7.1</v>
      </c>
      <c r="G102" s="31"/>
      <c r="H102" s="31"/>
      <c r="I102" s="31"/>
      <c r="J102" s="31"/>
      <c r="K102" s="31"/>
      <c r="L102" s="31"/>
    </row>
    <row r="103" spans="1:12" ht="15" customHeight="1">
      <c r="A103" s="113">
        <v>221</v>
      </c>
      <c r="B103" s="114"/>
      <c r="C103" s="115"/>
      <c r="D103" s="75" t="s">
        <v>439</v>
      </c>
      <c r="E103" s="84">
        <f>E104+E106</f>
        <v>149.85</v>
      </c>
      <c r="F103" s="31">
        <v>149.85</v>
      </c>
      <c r="G103" s="31"/>
      <c r="H103" s="31"/>
      <c r="I103" s="31"/>
      <c r="J103" s="31"/>
      <c r="K103" s="31"/>
      <c r="L103" s="31"/>
    </row>
    <row r="104" spans="1:12" ht="15" customHeight="1">
      <c r="A104" s="113">
        <v>22101</v>
      </c>
      <c r="B104" s="114"/>
      <c r="C104" s="115"/>
      <c r="D104" s="79" t="s">
        <v>475</v>
      </c>
      <c r="E104" s="84">
        <f>SUM(E105)</f>
        <v>3.5</v>
      </c>
      <c r="F104" s="31">
        <v>3.5</v>
      </c>
      <c r="G104" s="31"/>
      <c r="H104" s="31"/>
      <c r="I104" s="31"/>
      <c r="J104" s="31"/>
      <c r="K104" s="31"/>
      <c r="L104" s="31"/>
    </row>
    <row r="105" spans="1:12" ht="15" customHeight="1">
      <c r="A105" s="116">
        <v>2210105</v>
      </c>
      <c r="B105" s="117"/>
      <c r="C105" s="118"/>
      <c r="D105" s="78" t="s">
        <v>483</v>
      </c>
      <c r="E105" s="31">
        <v>3.5</v>
      </c>
      <c r="F105" s="31">
        <v>3.5</v>
      </c>
      <c r="G105" s="31"/>
      <c r="H105" s="31"/>
      <c r="I105" s="31"/>
      <c r="J105" s="31"/>
      <c r="K105" s="31"/>
      <c r="L105" s="31"/>
    </row>
    <row r="106" spans="1:12" ht="15" customHeight="1">
      <c r="A106" s="113">
        <v>22102</v>
      </c>
      <c r="B106" s="114"/>
      <c r="C106" s="115"/>
      <c r="D106" s="75" t="s">
        <v>440</v>
      </c>
      <c r="E106" s="84">
        <f>SUM(E107)</f>
        <v>146.35</v>
      </c>
      <c r="F106" s="31">
        <v>146.35</v>
      </c>
      <c r="G106" s="31"/>
      <c r="H106" s="31"/>
      <c r="I106" s="31"/>
      <c r="J106" s="31"/>
      <c r="K106" s="31"/>
      <c r="L106" s="31"/>
    </row>
    <row r="107" spans="1:12" ht="15" customHeight="1" thickBot="1">
      <c r="A107" s="116">
        <v>2210201</v>
      </c>
      <c r="B107" s="117"/>
      <c r="C107" s="118"/>
      <c r="D107" s="77" t="s">
        <v>63</v>
      </c>
      <c r="E107" s="31">
        <v>146.35</v>
      </c>
      <c r="F107" s="31">
        <v>146.35</v>
      </c>
      <c r="G107" s="31"/>
      <c r="H107" s="31"/>
      <c r="I107" s="31"/>
      <c r="J107" s="31"/>
      <c r="K107" s="31"/>
      <c r="L107" s="31"/>
    </row>
    <row r="108" spans="1:12" ht="15" customHeight="1" thickTop="1">
      <c r="A108" s="113">
        <v>224</v>
      </c>
      <c r="B108" s="114"/>
      <c r="C108" s="115"/>
      <c r="D108" s="79" t="s">
        <v>476</v>
      </c>
      <c r="E108" s="84">
        <f>SUM(E109)</f>
        <v>1.32</v>
      </c>
      <c r="F108" s="31">
        <v>1.32</v>
      </c>
      <c r="G108" s="31"/>
      <c r="H108" s="31"/>
      <c r="I108" s="31"/>
      <c r="J108" s="31"/>
      <c r="K108" s="31"/>
      <c r="L108" s="31"/>
    </row>
    <row r="109" spans="1:12" ht="15" customHeight="1">
      <c r="A109" s="113">
        <v>22406</v>
      </c>
      <c r="B109" s="114"/>
      <c r="C109" s="115"/>
      <c r="D109" s="79" t="s">
        <v>477</v>
      </c>
      <c r="E109" s="31">
        <f>SUM(E110)</f>
        <v>1.32</v>
      </c>
      <c r="F109" s="31">
        <v>1.32</v>
      </c>
      <c r="G109" s="31"/>
      <c r="H109" s="31"/>
      <c r="I109" s="31"/>
      <c r="J109" s="31"/>
      <c r="K109" s="31"/>
      <c r="L109" s="31"/>
    </row>
    <row r="110" spans="1:12" ht="15" customHeight="1">
      <c r="A110" s="116">
        <v>2240601</v>
      </c>
      <c r="B110" s="117"/>
      <c r="C110" s="118"/>
      <c r="D110" s="78" t="s">
        <v>484</v>
      </c>
      <c r="E110" s="31">
        <v>1.32</v>
      </c>
      <c r="F110" s="31">
        <v>1.32</v>
      </c>
      <c r="G110" s="31"/>
      <c r="H110" s="31"/>
      <c r="I110" s="31"/>
      <c r="J110" s="31"/>
      <c r="K110" s="31"/>
      <c r="L110" s="31"/>
    </row>
    <row r="111" spans="1:12" ht="15" customHeight="1">
      <c r="A111" s="113">
        <v>229</v>
      </c>
      <c r="B111" s="114"/>
      <c r="C111" s="115"/>
      <c r="D111" s="79" t="s">
        <v>478</v>
      </c>
      <c r="E111" s="84">
        <v>25</v>
      </c>
      <c r="F111" s="31">
        <v>25</v>
      </c>
      <c r="G111" s="31"/>
      <c r="H111" s="31"/>
      <c r="I111" s="31"/>
      <c r="J111" s="31"/>
      <c r="K111" s="31"/>
      <c r="L111" s="31"/>
    </row>
    <row r="112" spans="1:12" ht="15" customHeight="1">
      <c r="A112" s="113">
        <v>22960</v>
      </c>
      <c r="B112" s="114"/>
      <c r="C112" s="115"/>
      <c r="D112" s="79" t="s">
        <v>479</v>
      </c>
      <c r="E112" s="31">
        <v>25</v>
      </c>
      <c r="F112" s="31">
        <v>25</v>
      </c>
      <c r="G112" s="31"/>
      <c r="H112" s="31"/>
      <c r="I112" s="31"/>
      <c r="J112" s="31"/>
      <c r="K112" s="31"/>
      <c r="L112" s="31"/>
    </row>
    <row r="113" spans="1:12" ht="15" customHeight="1">
      <c r="A113" s="116">
        <v>2296002</v>
      </c>
      <c r="B113" s="117"/>
      <c r="C113" s="118"/>
      <c r="D113" s="78" t="s">
        <v>485</v>
      </c>
      <c r="E113" s="31">
        <v>25</v>
      </c>
      <c r="F113" s="31">
        <v>25</v>
      </c>
      <c r="G113" s="31"/>
      <c r="H113" s="31"/>
      <c r="I113" s="31"/>
      <c r="J113" s="31"/>
      <c r="K113" s="31"/>
      <c r="L113" s="31"/>
    </row>
    <row r="114" spans="1:12" ht="15" customHeight="1">
      <c r="A114" s="134" t="s">
        <v>64</v>
      </c>
      <c r="B114" s="135" t="s">
        <v>64</v>
      </c>
      <c r="C114" s="135" t="s">
        <v>64</v>
      </c>
      <c r="D114" s="135" t="s">
        <v>64</v>
      </c>
      <c r="E114" s="135" t="s">
        <v>64</v>
      </c>
      <c r="F114" s="135" t="s">
        <v>64</v>
      </c>
      <c r="G114" s="135" t="s">
        <v>64</v>
      </c>
      <c r="H114" s="135" t="s">
        <v>64</v>
      </c>
      <c r="I114" s="135" t="s">
        <v>64</v>
      </c>
      <c r="J114" s="135" t="s">
        <v>64</v>
      </c>
      <c r="K114" s="135" t="s">
        <v>64</v>
      </c>
      <c r="L114" s="135" t="s">
        <v>64</v>
      </c>
    </row>
  </sheetData>
  <sheetProtection/>
  <mergeCells count="118">
    <mergeCell ref="A114:L114"/>
    <mergeCell ref="A24:C24"/>
    <mergeCell ref="A25:C25"/>
    <mergeCell ref="A36:C36"/>
    <mergeCell ref="A16:C16"/>
    <mergeCell ref="A26:C26"/>
    <mergeCell ref="A27:C27"/>
    <mergeCell ref="A34:C34"/>
    <mergeCell ref="A35:C35"/>
    <mergeCell ref="A22:C22"/>
    <mergeCell ref="A23:C23"/>
    <mergeCell ref="A10:C10"/>
    <mergeCell ref="A11:C11"/>
    <mergeCell ref="A12:C12"/>
    <mergeCell ref="A13:C13"/>
    <mergeCell ref="A14:C14"/>
    <mergeCell ref="A15:C15"/>
    <mergeCell ref="A17:C17"/>
    <mergeCell ref="A18:C18"/>
    <mergeCell ref="A19:C19"/>
    <mergeCell ref="A4:D4"/>
    <mergeCell ref="E4:E7"/>
    <mergeCell ref="F4:F7"/>
    <mergeCell ref="G4:G7"/>
    <mergeCell ref="A8:D8"/>
    <mergeCell ref="A9:C9"/>
    <mergeCell ref="A32:C32"/>
    <mergeCell ref="A33:C33"/>
    <mergeCell ref="H4:I5"/>
    <mergeCell ref="J4:J7"/>
    <mergeCell ref="K4:K7"/>
    <mergeCell ref="L4:L7"/>
    <mergeCell ref="A5:C7"/>
    <mergeCell ref="D5:D7"/>
    <mergeCell ref="H6:H7"/>
    <mergeCell ref="I6:I7"/>
    <mergeCell ref="A62:C62"/>
    <mergeCell ref="A63:C63"/>
    <mergeCell ref="A64:C64"/>
    <mergeCell ref="A65:C65"/>
    <mergeCell ref="A66:C66"/>
    <mergeCell ref="A67:C67"/>
    <mergeCell ref="A59:C59"/>
    <mergeCell ref="A60:C60"/>
    <mergeCell ref="A61:C61"/>
    <mergeCell ref="A56:C56"/>
    <mergeCell ref="A57:C57"/>
    <mergeCell ref="A58:C58"/>
    <mergeCell ref="A21:C21"/>
    <mergeCell ref="A20:C20"/>
    <mergeCell ref="A49:C49"/>
    <mergeCell ref="A28:B28"/>
    <mergeCell ref="A30:B30"/>
    <mergeCell ref="A29:C29"/>
    <mergeCell ref="A31:C31"/>
    <mergeCell ref="A37:C37"/>
    <mergeCell ref="A38:C38"/>
    <mergeCell ref="A39:C39"/>
    <mergeCell ref="A40:C40"/>
    <mergeCell ref="A41:C41"/>
    <mergeCell ref="A42:C42"/>
    <mergeCell ref="A43:C43"/>
    <mergeCell ref="A44:C44"/>
    <mergeCell ref="A45:C45"/>
    <mergeCell ref="A46:C46"/>
    <mergeCell ref="A47:C47"/>
    <mergeCell ref="A48:C48"/>
    <mergeCell ref="A53:C53"/>
    <mergeCell ref="A54:C54"/>
    <mergeCell ref="A55:C55"/>
    <mergeCell ref="A50:C50"/>
    <mergeCell ref="A51:C51"/>
    <mergeCell ref="A52:C52"/>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3:C83"/>
    <mergeCell ref="A84:C84"/>
    <mergeCell ref="A85:C85"/>
    <mergeCell ref="A96:C96"/>
    <mergeCell ref="A102:C102"/>
    <mergeCell ref="A86:C86"/>
    <mergeCell ref="A87:C87"/>
    <mergeCell ref="A88:C88"/>
    <mergeCell ref="A89:C89"/>
    <mergeCell ref="A90:C90"/>
    <mergeCell ref="A95:C95"/>
    <mergeCell ref="A104:C104"/>
    <mergeCell ref="A105:C105"/>
    <mergeCell ref="A106:C106"/>
    <mergeCell ref="A107:C107"/>
    <mergeCell ref="A108:C108"/>
    <mergeCell ref="A97:C97"/>
    <mergeCell ref="A98:C98"/>
    <mergeCell ref="A99:C99"/>
    <mergeCell ref="A100:C100"/>
    <mergeCell ref="A101:C101"/>
    <mergeCell ref="A109:C109"/>
    <mergeCell ref="A110:C110"/>
    <mergeCell ref="A111:C111"/>
    <mergeCell ref="A112:C112"/>
    <mergeCell ref="A113:C113"/>
    <mergeCell ref="A91:C91"/>
    <mergeCell ref="A92:C92"/>
    <mergeCell ref="A93:C93"/>
    <mergeCell ref="A94:C94"/>
    <mergeCell ref="A103:C103"/>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118"/>
  <sheetViews>
    <sheetView zoomScalePageLayoutView="0" workbookViewId="0" topLeftCell="A1">
      <pane ySplit="7" topLeftCell="A38" activePane="bottomLeft" state="frozen"/>
      <selection pane="topLeft" activeCell="A1" sqref="A1"/>
      <selection pane="bottomLeft" activeCell="A44" sqref="A44:IV44"/>
    </sheetView>
  </sheetViews>
  <sheetFormatPr defaultColWidth="8.8515625" defaultRowHeight="12.75"/>
  <cols>
    <col min="1" max="3" width="3.421875" style="19" customWidth="1"/>
    <col min="4" max="4" width="37.421875" style="19" customWidth="1"/>
    <col min="5" max="10" width="17.140625" style="19" customWidth="1"/>
    <col min="11" max="16384" width="8.8515625" style="19" customWidth="1"/>
  </cols>
  <sheetData>
    <row r="1" spans="1:11" ht="27.75" customHeight="1">
      <c r="A1" s="14"/>
      <c r="B1" s="15"/>
      <c r="C1" s="15"/>
      <c r="D1" s="15"/>
      <c r="E1" s="16" t="s">
        <v>65</v>
      </c>
      <c r="F1" s="15"/>
      <c r="G1" s="15"/>
      <c r="H1" s="15"/>
      <c r="I1" s="15"/>
      <c r="J1" s="17"/>
      <c r="K1" s="18"/>
    </row>
    <row r="2" spans="1:11" ht="15" customHeight="1">
      <c r="A2" s="21"/>
      <c r="B2" s="20"/>
      <c r="C2" s="20"/>
      <c r="D2" s="20"/>
      <c r="E2" s="20"/>
      <c r="F2" s="20"/>
      <c r="G2" s="20"/>
      <c r="H2" s="20"/>
      <c r="I2" s="20"/>
      <c r="J2" s="22" t="s">
        <v>66</v>
      </c>
      <c r="K2" s="18"/>
    </row>
    <row r="3" spans="1:11" ht="15" customHeight="1">
      <c r="A3" s="40" t="s">
        <v>493</v>
      </c>
      <c r="B3" s="23"/>
      <c r="C3" s="23"/>
      <c r="D3" s="23"/>
      <c r="E3" s="24" t="s">
        <v>3</v>
      </c>
      <c r="F3" s="23"/>
      <c r="G3" s="23"/>
      <c r="H3" s="23"/>
      <c r="I3" s="23"/>
      <c r="J3" s="25" t="s">
        <v>4</v>
      </c>
      <c r="K3" s="18"/>
    </row>
    <row r="4" spans="1:10" ht="15" customHeight="1">
      <c r="A4" s="129" t="s">
        <v>7</v>
      </c>
      <c r="B4" s="130" t="s">
        <v>7</v>
      </c>
      <c r="C4" s="130" t="s">
        <v>7</v>
      </c>
      <c r="D4" s="130" t="s">
        <v>7</v>
      </c>
      <c r="E4" s="125" t="s">
        <v>41</v>
      </c>
      <c r="F4" s="125" t="s">
        <v>67</v>
      </c>
      <c r="G4" s="125" t="s">
        <v>68</v>
      </c>
      <c r="H4" s="125" t="s">
        <v>69</v>
      </c>
      <c r="I4" s="125" t="s">
        <v>70</v>
      </c>
      <c r="J4" s="125" t="s">
        <v>71</v>
      </c>
    </row>
    <row r="5" spans="1:10" ht="15" customHeight="1">
      <c r="A5" s="127" t="s">
        <v>56</v>
      </c>
      <c r="B5" s="126" t="s">
        <v>56</v>
      </c>
      <c r="C5" s="126" t="s">
        <v>56</v>
      </c>
      <c r="D5" s="106" t="s">
        <v>57</v>
      </c>
      <c r="E5" s="126" t="s">
        <v>41</v>
      </c>
      <c r="F5" s="126" t="s">
        <v>67</v>
      </c>
      <c r="G5" s="126" t="s">
        <v>68</v>
      </c>
      <c r="H5" s="126" t="s">
        <v>69</v>
      </c>
      <c r="I5" s="126" t="s">
        <v>70</v>
      </c>
      <c r="J5" s="126" t="s">
        <v>71</v>
      </c>
    </row>
    <row r="6" spans="1:10" ht="15" customHeight="1">
      <c r="A6" s="128" t="s">
        <v>56</v>
      </c>
      <c r="B6" s="126" t="s">
        <v>56</v>
      </c>
      <c r="C6" s="126" t="s">
        <v>56</v>
      </c>
      <c r="D6" s="105" t="s">
        <v>57</v>
      </c>
      <c r="E6" s="126" t="s">
        <v>41</v>
      </c>
      <c r="F6" s="126" t="s">
        <v>67</v>
      </c>
      <c r="G6" s="126" t="s">
        <v>68</v>
      </c>
      <c r="H6" s="126" t="s">
        <v>69</v>
      </c>
      <c r="I6" s="126" t="s">
        <v>70</v>
      </c>
      <c r="J6" s="126" t="s">
        <v>71</v>
      </c>
    </row>
    <row r="7" spans="1:10" ht="15" customHeight="1">
      <c r="A7" s="128" t="s">
        <v>56</v>
      </c>
      <c r="B7" s="126" t="s">
        <v>56</v>
      </c>
      <c r="C7" s="126" t="s">
        <v>56</v>
      </c>
      <c r="D7" s="105" t="s">
        <v>57</v>
      </c>
      <c r="E7" s="126" t="s">
        <v>41</v>
      </c>
      <c r="F7" s="126" t="s">
        <v>67</v>
      </c>
      <c r="G7" s="126" t="s">
        <v>68</v>
      </c>
      <c r="H7" s="126" t="s">
        <v>69</v>
      </c>
      <c r="I7" s="126" t="s">
        <v>70</v>
      </c>
      <c r="J7" s="126" t="s">
        <v>71</v>
      </c>
    </row>
    <row r="8" spans="1:10" ht="15" customHeight="1">
      <c r="A8" s="104" t="s">
        <v>60</v>
      </c>
      <c r="B8" s="105" t="s">
        <v>60</v>
      </c>
      <c r="C8" s="105" t="s">
        <v>60</v>
      </c>
      <c r="D8" s="105" t="s">
        <v>60</v>
      </c>
      <c r="E8" s="84">
        <f>F8+G8</f>
        <v>10681.28</v>
      </c>
      <c r="F8" s="84">
        <f>F9+F22+F25+F57+F72+F84+F105</f>
        <v>2644.64</v>
      </c>
      <c r="G8" s="84">
        <f>G9+G19+G22+G25+G57+G67+G72+G84+G96+G102+G105+G110+G113</f>
        <v>8036.64</v>
      </c>
      <c r="H8" s="31"/>
      <c r="I8" s="31"/>
      <c r="J8" s="31"/>
    </row>
    <row r="9" spans="1:10" ht="15" customHeight="1">
      <c r="A9" s="131" t="s">
        <v>61</v>
      </c>
      <c r="B9" s="132" t="s">
        <v>61</v>
      </c>
      <c r="C9" s="132" t="s">
        <v>61</v>
      </c>
      <c r="D9" s="45" t="s">
        <v>62</v>
      </c>
      <c r="E9" s="84">
        <f aca="true" t="shared" si="0" ref="E9:E72">F9+G9</f>
        <v>1597.8999999999999</v>
      </c>
      <c r="F9" s="46">
        <f>F10+F13</f>
        <v>1186.05</v>
      </c>
      <c r="G9" s="46">
        <f>G10+G15+G17</f>
        <v>411.84999999999997</v>
      </c>
      <c r="H9" s="46"/>
      <c r="I9" s="46"/>
      <c r="J9" s="46"/>
    </row>
    <row r="10" spans="1:10" ht="15" customHeight="1">
      <c r="A10" s="131">
        <v>20103</v>
      </c>
      <c r="B10" s="132"/>
      <c r="C10" s="132"/>
      <c r="D10" s="75" t="s">
        <v>384</v>
      </c>
      <c r="E10" s="84">
        <f t="shared" si="0"/>
        <v>1438.05</v>
      </c>
      <c r="F10" s="46">
        <f>SUM(F11)</f>
        <v>1048.98</v>
      </c>
      <c r="G10" s="46">
        <f>G12</f>
        <v>389.07</v>
      </c>
      <c r="H10" s="46"/>
      <c r="I10" s="46"/>
      <c r="J10" s="46"/>
    </row>
    <row r="11" spans="1:10" ht="15" customHeight="1">
      <c r="A11" s="133">
        <v>2010301</v>
      </c>
      <c r="B11" s="132"/>
      <c r="C11" s="132"/>
      <c r="D11" s="76" t="s">
        <v>385</v>
      </c>
      <c r="E11" s="83">
        <f t="shared" si="0"/>
        <v>1048.98</v>
      </c>
      <c r="F11" s="31">
        <v>1048.98</v>
      </c>
      <c r="G11" s="31"/>
      <c r="H11" s="31"/>
      <c r="I11" s="31"/>
      <c r="J11" s="31"/>
    </row>
    <row r="12" spans="1:10" ht="15" customHeight="1">
      <c r="A12" s="133">
        <v>2010302</v>
      </c>
      <c r="B12" s="132"/>
      <c r="C12" s="132"/>
      <c r="D12" s="76" t="s">
        <v>386</v>
      </c>
      <c r="E12" s="83">
        <f t="shared" si="0"/>
        <v>389.07</v>
      </c>
      <c r="F12" s="31"/>
      <c r="G12" s="31">
        <v>389.07</v>
      </c>
      <c r="H12" s="31"/>
      <c r="I12" s="31"/>
      <c r="J12" s="31"/>
    </row>
    <row r="13" spans="1:10" ht="15" customHeight="1">
      <c r="A13" s="133">
        <v>20106</v>
      </c>
      <c r="B13" s="132"/>
      <c r="C13" s="132"/>
      <c r="D13" s="75" t="s">
        <v>387</v>
      </c>
      <c r="E13" s="84">
        <f t="shared" si="0"/>
        <v>137.07</v>
      </c>
      <c r="F13" s="84">
        <f>SUM(F14)</f>
        <v>137.07</v>
      </c>
      <c r="G13" s="31"/>
      <c r="H13" s="31"/>
      <c r="I13" s="31"/>
      <c r="J13" s="31"/>
    </row>
    <row r="14" spans="1:10" ht="15" customHeight="1">
      <c r="A14" s="131">
        <v>2010601</v>
      </c>
      <c r="B14" s="132"/>
      <c r="C14" s="132"/>
      <c r="D14" s="76" t="s">
        <v>388</v>
      </c>
      <c r="E14" s="83">
        <f t="shared" si="0"/>
        <v>137.07</v>
      </c>
      <c r="F14" s="83">
        <v>137.07</v>
      </c>
      <c r="G14" s="46"/>
      <c r="H14" s="46"/>
      <c r="I14" s="46"/>
      <c r="J14" s="46"/>
    </row>
    <row r="15" spans="1:10" ht="15" customHeight="1">
      <c r="A15" s="133">
        <v>20132</v>
      </c>
      <c r="B15" s="132"/>
      <c r="C15" s="132"/>
      <c r="D15" s="75" t="s">
        <v>389</v>
      </c>
      <c r="E15" s="84">
        <f t="shared" si="0"/>
        <v>17.38</v>
      </c>
      <c r="F15" s="46"/>
      <c r="G15" s="46">
        <f>G16</f>
        <v>17.38</v>
      </c>
      <c r="H15" s="46"/>
      <c r="I15" s="46"/>
      <c r="J15" s="46"/>
    </row>
    <row r="16" spans="1:10" ht="15" customHeight="1">
      <c r="A16" s="133">
        <v>2013299</v>
      </c>
      <c r="B16" s="132"/>
      <c r="C16" s="132"/>
      <c r="D16" s="76" t="s">
        <v>390</v>
      </c>
      <c r="E16" s="83">
        <f t="shared" si="0"/>
        <v>17.38</v>
      </c>
      <c r="F16" s="31"/>
      <c r="G16" s="31">
        <v>17.38</v>
      </c>
      <c r="H16" s="31"/>
      <c r="I16" s="31"/>
      <c r="J16" s="31"/>
    </row>
    <row r="17" spans="1:10" ht="15" customHeight="1">
      <c r="A17" s="113">
        <v>20138</v>
      </c>
      <c r="B17" s="114"/>
      <c r="C17" s="115"/>
      <c r="D17" s="79" t="s">
        <v>441</v>
      </c>
      <c r="E17" s="84">
        <f t="shared" si="0"/>
        <v>5.4</v>
      </c>
      <c r="F17" s="31"/>
      <c r="G17" s="31">
        <f>G18</f>
        <v>5.4</v>
      </c>
      <c r="H17" s="31"/>
      <c r="I17" s="31"/>
      <c r="J17" s="31"/>
    </row>
    <row r="18" spans="1:10" ht="15" customHeight="1">
      <c r="A18" s="116">
        <v>2013899</v>
      </c>
      <c r="B18" s="117"/>
      <c r="C18" s="118"/>
      <c r="D18" s="78" t="s">
        <v>444</v>
      </c>
      <c r="E18" s="83">
        <f t="shared" si="0"/>
        <v>5.4</v>
      </c>
      <c r="F18" s="31"/>
      <c r="G18" s="31">
        <v>5.4</v>
      </c>
      <c r="H18" s="31"/>
      <c r="I18" s="31"/>
      <c r="J18" s="31"/>
    </row>
    <row r="19" spans="1:10" ht="15" customHeight="1">
      <c r="A19" s="113">
        <v>203</v>
      </c>
      <c r="B19" s="114"/>
      <c r="C19" s="115"/>
      <c r="D19" s="79" t="s">
        <v>442</v>
      </c>
      <c r="E19" s="84">
        <f t="shared" si="0"/>
        <v>0.26</v>
      </c>
      <c r="F19" s="46"/>
      <c r="G19" s="46">
        <f>G20</f>
        <v>0.26</v>
      </c>
      <c r="H19" s="46"/>
      <c r="I19" s="46"/>
      <c r="J19" s="46"/>
    </row>
    <row r="20" spans="1:10" ht="15" customHeight="1">
      <c r="A20" s="113">
        <v>20399</v>
      </c>
      <c r="B20" s="114"/>
      <c r="C20" s="115"/>
      <c r="D20" s="79" t="s">
        <v>443</v>
      </c>
      <c r="E20" s="84">
        <f t="shared" si="0"/>
        <v>0.26</v>
      </c>
      <c r="F20" s="46"/>
      <c r="G20" s="46">
        <f>G21</f>
        <v>0.26</v>
      </c>
      <c r="H20" s="46"/>
      <c r="I20" s="46"/>
      <c r="J20" s="46"/>
    </row>
    <row r="21" spans="1:10" ht="15" customHeight="1">
      <c r="A21" s="116">
        <v>2039901</v>
      </c>
      <c r="B21" s="117"/>
      <c r="C21" s="118"/>
      <c r="D21" s="78" t="s">
        <v>445</v>
      </c>
      <c r="E21" s="83">
        <f t="shared" si="0"/>
        <v>0.26</v>
      </c>
      <c r="F21" s="31"/>
      <c r="G21" s="31">
        <v>0.26</v>
      </c>
      <c r="H21" s="31"/>
      <c r="I21" s="31"/>
      <c r="J21" s="31"/>
    </row>
    <row r="22" spans="1:10" ht="15" customHeight="1">
      <c r="A22" s="138">
        <v>207</v>
      </c>
      <c r="B22" s="139"/>
      <c r="C22" s="139"/>
      <c r="D22" s="75" t="s">
        <v>391</v>
      </c>
      <c r="E22" s="84">
        <f t="shared" si="0"/>
        <v>165.87</v>
      </c>
      <c r="F22" s="84">
        <f>SUM(F23)</f>
        <v>165.87</v>
      </c>
      <c r="G22" s="31"/>
      <c r="H22" s="31"/>
      <c r="I22" s="31"/>
      <c r="J22" s="31"/>
    </row>
    <row r="23" spans="1:10" ht="15" customHeight="1">
      <c r="A23" s="131">
        <v>20701</v>
      </c>
      <c r="B23" s="132"/>
      <c r="C23" s="132"/>
      <c r="D23" s="75" t="s">
        <v>392</v>
      </c>
      <c r="E23" s="84">
        <f t="shared" si="0"/>
        <v>165.87</v>
      </c>
      <c r="F23" s="84">
        <f>SUM(F24)</f>
        <v>165.87</v>
      </c>
      <c r="G23" s="31"/>
      <c r="H23" s="31"/>
      <c r="I23" s="31"/>
      <c r="J23" s="31"/>
    </row>
    <row r="24" spans="1:10" ht="15" customHeight="1">
      <c r="A24" s="136">
        <v>2070109</v>
      </c>
      <c r="B24" s="137"/>
      <c r="C24" s="137"/>
      <c r="D24" s="76" t="s">
        <v>393</v>
      </c>
      <c r="E24" s="83">
        <f t="shared" si="0"/>
        <v>165.87</v>
      </c>
      <c r="F24" s="31">
        <v>165.87</v>
      </c>
      <c r="G24" s="31"/>
      <c r="H24" s="31"/>
      <c r="I24" s="31"/>
      <c r="J24" s="31"/>
    </row>
    <row r="25" spans="1:10" ht="15" customHeight="1">
      <c r="A25" s="138">
        <v>208</v>
      </c>
      <c r="B25" s="139"/>
      <c r="C25" s="139"/>
      <c r="D25" s="75" t="s">
        <v>394</v>
      </c>
      <c r="E25" s="84">
        <f t="shared" si="0"/>
        <v>1829.53</v>
      </c>
      <c r="F25" s="84">
        <f>F26+F30</f>
        <v>430.22</v>
      </c>
      <c r="G25" s="84">
        <f>G28+G34+G41+G43+G45+G47+G49+G52+G55</f>
        <v>1399.31</v>
      </c>
      <c r="H25" s="31"/>
      <c r="I25" s="31"/>
      <c r="J25" s="31"/>
    </row>
    <row r="26" spans="1:10" ht="15" customHeight="1">
      <c r="A26" s="113">
        <v>20801</v>
      </c>
      <c r="B26" s="114"/>
      <c r="C26" s="115"/>
      <c r="D26" s="75" t="s">
        <v>395</v>
      </c>
      <c r="E26" s="84">
        <f t="shared" si="0"/>
        <v>55.85</v>
      </c>
      <c r="F26" s="84">
        <f>SUM(F27)</f>
        <v>55.85</v>
      </c>
      <c r="G26" s="31"/>
      <c r="H26" s="31"/>
      <c r="I26" s="31"/>
      <c r="J26" s="31"/>
    </row>
    <row r="27" spans="1:10" ht="15" customHeight="1">
      <c r="A27" s="116">
        <v>2080109</v>
      </c>
      <c r="B27" s="117"/>
      <c r="C27" s="118"/>
      <c r="D27" s="76" t="s">
        <v>396</v>
      </c>
      <c r="E27" s="83">
        <f t="shared" si="0"/>
        <v>55.85</v>
      </c>
      <c r="F27" s="31">
        <v>55.85</v>
      </c>
      <c r="G27" s="31"/>
      <c r="H27" s="31"/>
      <c r="I27" s="31"/>
      <c r="J27" s="31"/>
    </row>
    <row r="28" spans="1:10" ht="15" customHeight="1">
      <c r="A28" s="113">
        <v>20802</v>
      </c>
      <c r="B28" s="114"/>
      <c r="C28" s="73"/>
      <c r="D28" s="75" t="s">
        <v>397</v>
      </c>
      <c r="E28" s="84">
        <f t="shared" si="0"/>
        <v>152.48</v>
      </c>
      <c r="F28" s="31"/>
      <c r="G28" s="84">
        <f>G29</f>
        <v>152.48</v>
      </c>
      <c r="H28" s="31"/>
      <c r="I28" s="31"/>
      <c r="J28" s="31"/>
    </row>
    <row r="29" spans="1:10" ht="15" customHeight="1">
      <c r="A29" s="116">
        <v>2080208</v>
      </c>
      <c r="B29" s="117"/>
      <c r="C29" s="118"/>
      <c r="D29" s="76" t="s">
        <v>398</v>
      </c>
      <c r="E29" s="83">
        <f t="shared" si="0"/>
        <v>152.48</v>
      </c>
      <c r="F29" s="31"/>
      <c r="G29" s="31">
        <v>152.48</v>
      </c>
      <c r="H29" s="31"/>
      <c r="I29" s="31"/>
      <c r="J29" s="31"/>
    </row>
    <row r="30" spans="1:10" ht="15" customHeight="1">
      <c r="A30" s="113">
        <v>20805</v>
      </c>
      <c r="B30" s="114"/>
      <c r="C30" s="73"/>
      <c r="D30" s="75" t="s">
        <v>399</v>
      </c>
      <c r="E30" s="84">
        <f t="shared" si="0"/>
        <v>374.37</v>
      </c>
      <c r="F30" s="84">
        <f>SUM(F31:F33)</f>
        <v>374.37</v>
      </c>
      <c r="G30" s="31"/>
      <c r="H30" s="31"/>
      <c r="I30" s="31"/>
      <c r="J30" s="31"/>
    </row>
    <row r="31" spans="1:10" ht="15" customHeight="1">
      <c r="A31" s="116">
        <v>2080505</v>
      </c>
      <c r="B31" s="117"/>
      <c r="C31" s="118"/>
      <c r="D31" s="76" t="s">
        <v>400</v>
      </c>
      <c r="E31" s="83">
        <f t="shared" si="0"/>
        <v>182.92</v>
      </c>
      <c r="F31" s="31">
        <v>182.92</v>
      </c>
      <c r="G31" s="31"/>
      <c r="H31" s="31"/>
      <c r="I31" s="31"/>
      <c r="J31" s="31"/>
    </row>
    <row r="32" spans="1:10" ht="15" customHeight="1">
      <c r="A32" s="116">
        <v>2080506</v>
      </c>
      <c r="B32" s="117"/>
      <c r="C32" s="118"/>
      <c r="D32" s="76" t="s">
        <v>401</v>
      </c>
      <c r="E32" s="83">
        <f t="shared" si="0"/>
        <v>73.06</v>
      </c>
      <c r="F32" s="31">
        <v>73.06</v>
      </c>
      <c r="G32" s="31"/>
      <c r="H32" s="31"/>
      <c r="I32" s="31"/>
      <c r="J32" s="31"/>
    </row>
    <row r="33" spans="1:10" ht="15" customHeight="1">
      <c r="A33" s="116">
        <v>2080599</v>
      </c>
      <c r="B33" s="117"/>
      <c r="C33" s="118"/>
      <c r="D33" s="76" t="s">
        <v>402</v>
      </c>
      <c r="E33" s="83">
        <f t="shared" si="0"/>
        <v>118.39</v>
      </c>
      <c r="F33" s="31">
        <v>118.39</v>
      </c>
      <c r="G33" s="31"/>
      <c r="H33" s="31"/>
      <c r="I33" s="31"/>
      <c r="J33" s="31"/>
    </row>
    <row r="34" spans="1:10" ht="15" customHeight="1">
      <c r="A34" s="113">
        <v>20808</v>
      </c>
      <c r="B34" s="114"/>
      <c r="C34" s="115"/>
      <c r="D34" s="79" t="s">
        <v>446</v>
      </c>
      <c r="E34" s="84">
        <f t="shared" si="0"/>
        <v>549.69</v>
      </c>
      <c r="F34" s="31"/>
      <c r="G34" s="84">
        <f>SUM(G35:G40)</f>
        <v>549.69</v>
      </c>
      <c r="H34" s="31"/>
      <c r="I34" s="31"/>
      <c r="J34" s="31"/>
    </row>
    <row r="35" spans="1:10" ht="15" customHeight="1">
      <c r="A35" s="116">
        <v>2080801</v>
      </c>
      <c r="B35" s="117"/>
      <c r="C35" s="118"/>
      <c r="D35" s="78" t="s">
        <v>449</v>
      </c>
      <c r="E35" s="83">
        <f t="shared" si="0"/>
        <v>51.28</v>
      </c>
      <c r="F35" s="31"/>
      <c r="G35" s="31">
        <v>51.28</v>
      </c>
      <c r="H35" s="31"/>
      <c r="I35" s="31"/>
      <c r="J35" s="31"/>
    </row>
    <row r="36" spans="1:10" ht="15" customHeight="1">
      <c r="A36" s="116">
        <v>2080802</v>
      </c>
      <c r="B36" s="117"/>
      <c r="C36" s="118"/>
      <c r="D36" s="78" t="s">
        <v>450</v>
      </c>
      <c r="E36" s="83">
        <f t="shared" si="0"/>
        <v>78.56</v>
      </c>
      <c r="F36" s="31"/>
      <c r="G36" s="31">
        <v>78.56</v>
      </c>
      <c r="H36" s="31"/>
      <c r="I36" s="31"/>
      <c r="J36" s="31"/>
    </row>
    <row r="37" spans="1:10" ht="15" customHeight="1">
      <c r="A37" s="116">
        <v>2080803</v>
      </c>
      <c r="B37" s="117"/>
      <c r="C37" s="118"/>
      <c r="D37" s="78" t="s">
        <v>451</v>
      </c>
      <c r="E37" s="83">
        <f t="shared" si="0"/>
        <v>236.16</v>
      </c>
      <c r="F37" s="31"/>
      <c r="G37" s="31">
        <v>236.16</v>
      </c>
      <c r="H37" s="31"/>
      <c r="I37" s="31"/>
      <c r="J37" s="31"/>
    </row>
    <row r="38" spans="1:10" ht="15" customHeight="1">
      <c r="A38" s="116">
        <v>2080805</v>
      </c>
      <c r="B38" s="117"/>
      <c r="C38" s="118"/>
      <c r="D38" s="78" t="s">
        <v>452</v>
      </c>
      <c r="E38" s="83">
        <f t="shared" si="0"/>
        <v>95.28</v>
      </c>
      <c r="F38" s="31"/>
      <c r="G38" s="31">
        <v>95.28</v>
      </c>
      <c r="H38" s="31"/>
      <c r="I38" s="31"/>
      <c r="J38" s="31"/>
    </row>
    <row r="39" spans="1:10" ht="15" customHeight="1">
      <c r="A39" s="116">
        <v>2080806</v>
      </c>
      <c r="B39" s="117"/>
      <c r="C39" s="118"/>
      <c r="D39" s="78" t="s">
        <v>453</v>
      </c>
      <c r="E39" s="83">
        <f t="shared" si="0"/>
        <v>17.79</v>
      </c>
      <c r="F39" s="31"/>
      <c r="G39" s="31">
        <v>17.79</v>
      </c>
      <c r="H39" s="31"/>
      <c r="I39" s="31"/>
      <c r="J39" s="31"/>
    </row>
    <row r="40" spans="1:10" ht="15" customHeight="1">
      <c r="A40" s="116">
        <v>2080899</v>
      </c>
      <c r="B40" s="117"/>
      <c r="C40" s="118"/>
      <c r="D40" s="78" t="s">
        <v>454</v>
      </c>
      <c r="E40" s="83">
        <f t="shared" si="0"/>
        <v>70.62</v>
      </c>
      <c r="F40" s="31"/>
      <c r="G40" s="31">
        <v>70.62</v>
      </c>
      <c r="H40" s="31"/>
      <c r="I40" s="31"/>
      <c r="J40" s="31"/>
    </row>
    <row r="41" spans="1:10" ht="15" customHeight="1">
      <c r="A41" s="113">
        <v>20809</v>
      </c>
      <c r="B41" s="114"/>
      <c r="C41" s="115"/>
      <c r="D41" s="79" t="s">
        <v>447</v>
      </c>
      <c r="E41" s="84">
        <f t="shared" si="0"/>
        <v>56.02</v>
      </c>
      <c r="F41" s="31"/>
      <c r="G41" s="84">
        <f>G42</f>
        <v>56.02</v>
      </c>
      <c r="H41" s="31"/>
      <c r="I41" s="31"/>
      <c r="J41" s="31"/>
    </row>
    <row r="42" spans="1:10" ht="15" customHeight="1">
      <c r="A42" s="116">
        <v>2080901</v>
      </c>
      <c r="B42" s="117"/>
      <c r="C42" s="118"/>
      <c r="D42" s="78" t="s">
        <v>455</v>
      </c>
      <c r="E42" s="83">
        <f t="shared" si="0"/>
        <v>56.02</v>
      </c>
      <c r="F42" s="31"/>
      <c r="G42" s="31">
        <v>56.02</v>
      </c>
      <c r="H42" s="31"/>
      <c r="I42" s="31"/>
      <c r="J42" s="31"/>
    </row>
    <row r="43" spans="1:10" ht="15" customHeight="1">
      <c r="A43" s="113">
        <v>20810</v>
      </c>
      <c r="B43" s="114"/>
      <c r="C43" s="115"/>
      <c r="D43" s="79" t="s">
        <v>448</v>
      </c>
      <c r="E43" s="84">
        <f t="shared" si="0"/>
        <v>74.05</v>
      </c>
      <c r="F43" s="31"/>
      <c r="G43" s="84">
        <f>G44</f>
        <v>74.05</v>
      </c>
      <c r="H43" s="31"/>
      <c r="I43" s="31"/>
      <c r="J43" s="31"/>
    </row>
    <row r="44" spans="1:10" s="103" customFormat="1" ht="15" customHeight="1">
      <c r="A44" s="140">
        <v>2081002</v>
      </c>
      <c r="B44" s="141"/>
      <c r="C44" s="142"/>
      <c r="D44" s="78" t="s">
        <v>456</v>
      </c>
      <c r="E44" s="102">
        <f t="shared" si="0"/>
        <v>74.05</v>
      </c>
      <c r="F44" s="100"/>
      <c r="G44" s="100">
        <v>74.05</v>
      </c>
      <c r="H44" s="100"/>
      <c r="I44" s="100"/>
      <c r="J44" s="100"/>
    </row>
    <row r="45" spans="1:10" ht="15" customHeight="1">
      <c r="A45" s="113">
        <v>20811</v>
      </c>
      <c r="B45" s="114"/>
      <c r="C45" s="115"/>
      <c r="D45" s="75" t="s">
        <v>403</v>
      </c>
      <c r="E45" s="84">
        <f t="shared" si="0"/>
        <v>52.03</v>
      </c>
      <c r="F45" s="31"/>
      <c r="G45" s="90">
        <f>G46</f>
        <v>52.03</v>
      </c>
      <c r="H45" s="31"/>
      <c r="I45" s="31"/>
      <c r="J45" s="31"/>
    </row>
    <row r="46" spans="1:10" ht="15" customHeight="1">
      <c r="A46" s="116">
        <v>2081107</v>
      </c>
      <c r="B46" s="117"/>
      <c r="C46" s="118"/>
      <c r="D46" s="76" t="s">
        <v>404</v>
      </c>
      <c r="E46" s="83">
        <f t="shared" si="0"/>
        <v>52.03</v>
      </c>
      <c r="F46" s="31"/>
      <c r="G46" s="31">
        <v>52.03</v>
      </c>
      <c r="H46" s="31"/>
      <c r="I46" s="31"/>
      <c r="J46" s="31"/>
    </row>
    <row r="47" spans="1:10" ht="15" customHeight="1">
      <c r="A47" s="113">
        <v>20820</v>
      </c>
      <c r="B47" s="114"/>
      <c r="C47" s="115"/>
      <c r="D47" s="75" t="s">
        <v>405</v>
      </c>
      <c r="E47" s="84">
        <f t="shared" si="0"/>
        <v>67.55</v>
      </c>
      <c r="F47" s="31"/>
      <c r="G47" s="84">
        <f>G48</f>
        <v>67.55</v>
      </c>
      <c r="H47" s="31"/>
      <c r="I47" s="31"/>
      <c r="J47" s="31"/>
    </row>
    <row r="48" spans="1:10" ht="15" customHeight="1">
      <c r="A48" s="116">
        <v>2082001</v>
      </c>
      <c r="B48" s="117"/>
      <c r="C48" s="118"/>
      <c r="D48" s="76" t="s">
        <v>406</v>
      </c>
      <c r="E48" s="83">
        <f t="shared" si="0"/>
        <v>67.55</v>
      </c>
      <c r="F48" s="31"/>
      <c r="G48" s="31">
        <v>67.55</v>
      </c>
      <c r="H48" s="31"/>
      <c r="I48" s="31"/>
      <c r="J48" s="31"/>
    </row>
    <row r="49" spans="1:10" ht="15" customHeight="1">
      <c r="A49" s="113">
        <v>20821</v>
      </c>
      <c r="B49" s="114"/>
      <c r="C49" s="115"/>
      <c r="D49" s="75" t="s">
        <v>407</v>
      </c>
      <c r="E49" s="84">
        <f t="shared" si="0"/>
        <v>363.29999999999995</v>
      </c>
      <c r="F49" s="31"/>
      <c r="G49" s="84">
        <f>SUM(G50:G51)</f>
        <v>363.29999999999995</v>
      </c>
      <c r="H49" s="31"/>
      <c r="I49" s="31"/>
      <c r="J49" s="31"/>
    </row>
    <row r="50" spans="1:10" ht="15" customHeight="1">
      <c r="A50" s="116">
        <v>2082101</v>
      </c>
      <c r="B50" s="117"/>
      <c r="C50" s="118"/>
      <c r="D50" s="76" t="s">
        <v>408</v>
      </c>
      <c r="E50" s="83">
        <f t="shared" si="0"/>
        <v>157.04</v>
      </c>
      <c r="F50" s="31"/>
      <c r="G50" s="31">
        <v>157.04</v>
      </c>
      <c r="H50" s="31"/>
      <c r="I50" s="31"/>
      <c r="J50" s="31"/>
    </row>
    <row r="51" spans="1:10" ht="15" customHeight="1">
      <c r="A51" s="116">
        <v>2082102</v>
      </c>
      <c r="B51" s="117"/>
      <c r="C51" s="118"/>
      <c r="D51" s="76" t="s">
        <v>409</v>
      </c>
      <c r="E51" s="83">
        <f t="shared" si="0"/>
        <v>206.26</v>
      </c>
      <c r="F51" s="31"/>
      <c r="G51" s="31">
        <v>206.26</v>
      </c>
      <c r="H51" s="31"/>
      <c r="I51" s="31"/>
      <c r="J51" s="31"/>
    </row>
    <row r="52" spans="1:10" ht="15" customHeight="1">
      <c r="A52" s="113">
        <v>20825</v>
      </c>
      <c r="B52" s="114"/>
      <c r="C52" s="115"/>
      <c r="D52" s="75" t="s">
        <v>410</v>
      </c>
      <c r="E52" s="84">
        <f t="shared" si="0"/>
        <v>77.43</v>
      </c>
      <c r="F52" s="31"/>
      <c r="G52" s="84">
        <f>SUM(G53:G54)</f>
        <v>77.43</v>
      </c>
      <c r="H52" s="31"/>
      <c r="I52" s="31"/>
      <c r="J52" s="31"/>
    </row>
    <row r="53" spans="1:10" ht="15" customHeight="1">
      <c r="A53" s="116">
        <v>2082501</v>
      </c>
      <c r="B53" s="117"/>
      <c r="C53" s="118"/>
      <c r="D53" s="76" t="s">
        <v>411</v>
      </c>
      <c r="E53" s="83">
        <f t="shared" si="0"/>
        <v>48.83</v>
      </c>
      <c r="F53" s="31"/>
      <c r="G53" s="31">
        <v>48.83</v>
      </c>
      <c r="H53" s="31"/>
      <c r="I53" s="31"/>
      <c r="J53" s="31"/>
    </row>
    <row r="54" spans="1:10" ht="15" customHeight="1">
      <c r="A54" s="116">
        <v>2082502</v>
      </c>
      <c r="B54" s="117"/>
      <c r="C54" s="118"/>
      <c r="D54" s="78" t="s">
        <v>457</v>
      </c>
      <c r="E54" s="83">
        <f t="shared" si="0"/>
        <v>28.6</v>
      </c>
      <c r="F54" s="31"/>
      <c r="G54" s="31">
        <v>28.6</v>
      </c>
      <c r="H54" s="31"/>
      <c r="I54" s="31"/>
      <c r="J54" s="31"/>
    </row>
    <row r="55" spans="1:10" ht="15" customHeight="1">
      <c r="A55" s="113">
        <v>20899</v>
      </c>
      <c r="B55" s="114"/>
      <c r="C55" s="115"/>
      <c r="D55" s="79" t="s">
        <v>486</v>
      </c>
      <c r="E55" s="84">
        <f t="shared" si="0"/>
        <v>6.76</v>
      </c>
      <c r="F55" s="31"/>
      <c r="G55" s="84">
        <f>SUM(G56)</f>
        <v>6.76</v>
      </c>
      <c r="H55" s="31"/>
      <c r="I55" s="31"/>
      <c r="J55" s="31"/>
    </row>
    <row r="56" spans="1:10" ht="15" customHeight="1">
      <c r="A56" s="116">
        <v>2089901</v>
      </c>
      <c r="B56" s="117"/>
      <c r="C56" s="118"/>
      <c r="D56" s="78" t="s">
        <v>487</v>
      </c>
      <c r="E56" s="83">
        <f t="shared" si="0"/>
        <v>6.76</v>
      </c>
      <c r="F56" s="31"/>
      <c r="G56" s="31">
        <v>6.76</v>
      </c>
      <c r="H56" s="31"/>
      <c r="I56" s="31"/>
      <c r="J56" s="31"/>
    </row>
    <row r="57" spans="1:10" ht="15" customHeight="1">
      <c r="A57" s="113">
        <v>210</v>
      </c>
      <c r="B57" s="114"/>
      <c r="C57" s="115"/>
      <c r="D57" s="79" t="s">
        <v>458</v>
      </c>
      <c r="E57" s="84">
        <f t="shared" si="0"/>
        <v>217.44</v>
      </c>
      <c r="F57" s="84">
        <f>F58+F60</f>
        <v>179.45</v>
      </c>
      <c r="G57" s="84">
        <f>G65</f>
        <v>37.99</v>
      </c>
      <c r="H57" s="31"/>
      <c r="I57" s="31"/>
      <c r="J57" s="31"/>
    </row>
    <row r="58" spans="1:10" ht="15" customHeight="1">
      <c r="A58" s="122">
        <v>21001</v>
      </c>
      <c r="B58" s="123"/>
      <c r="C58" s="124"/>
      <c r="D58" s="79" t="s">
        <v>459</v>
      </c>
      <c r="E58" s="84">
        <f t="shared" si="0"/>
        <v>37.13</v>
      </c>
      <c r="F58" s="84">
        <f>SUM(F59)</f>
        <v>37.13</v>
      </c>
      <c r="G58" s="31"/>
      <c r="H58" s="31"/>
      <c r="I58" s="31"/>
      <c r="J58" s="31"/>
    </row>
    <row r="59" spans="1:10" ht="15" customHeight="1">
      <c r="A59" s="116">
        <v>2100101</v>
      </c>
      <c r="B59" s="117"/>
      <c r="C59" s="118"/>
      <c r="D59" s="76" t="s">
        <v>385</v>
      </c>
      <c r="E59" s="83">
        <f t="shared" si="0"/>
        <v>37.13</v>
      </c>
      <c r="F59" s="31">
        <v>37.13</v>
      </c>
      <c r="G59" s="31"/>
      <c r="H59" s="31"/>
      <c r="I59" s="31"/>
      <c r="J59" s="31"/>
    </row>
    <row r="60" spans="1:10" ht="15" customHeight="1">
      <c r="A60" s="113">
        <v>21011</v>
      </c>
      <c r="B60" s="114"/>
      <c r="C60" s="115"/>
      <c r="D60" s="75" t="s">
        <v>412</v>
      </c>
      <c r="E60" s="84">
        <f t="shared" si="0"/>
        <v>142.32</v>
      </c>
      <c r="F60" s="84">
        <f>SUM(F61:F64)</f>
        <v>142.32</v>
      </c>
      <c r="G60" s="31"/>
      <c r="H60" s="31"/>
      <c r="I60" s="31"/>
      <c r="J60" s="31"/>
    </row>
    <row r="61" spans="1:10" ht="15" customHeight="1">
      <c r="A61" s="119">
        <v>2101101</v>
      </c>
      <c r="B61" s="120"/>
      <c r="C61" s="121"/>
      <c r="D61" s="76" t="s">
        <v>413</v>
      </c>
      <c r="E61" s="83">
        <f t="shared" si="0"/>
        <v>44.51</v>
      </c>
      <c r="F61" s="31">
        <v>44.51</v>
      </c>
      <c r="G61" s="31"/>
      <c r="H61" s="31"/>
      <c r="I61" s="31"/>
      <c r="J61" s="31"/>
    </row>
    <row r="62" spans="1:10" ht="15" customHeight="1">
      <c r="A62" s="119">
        <v>2101102</v>
      </c>
      <c r="B62" s="120"/>
      <c r="C62" s="121"/>
      <c r="D62" s="76" t="s">
        <v>414</v>
      </c>
      <c r="E62" s="83">
        <f t="shared" si="0"/>
        <v>33.34</v>
      </c>
      <c r="F62" s="31">
        <v>33.34</v>
      </c>
      <c r="G62" s="31"/>
      <c r="H62" s="31"/>
      <c r="I62" s="31"/>
      <c r="J62" s="31"/>
    </row>
    <row r="63" spans="1:10" ht="15" customHeight="1">
      <c r="A63" s="119">
        <v>2101103</v>
      </c>
      <c r="B63" s="120"/>
      <c r="C63" s="121"/>
      <c r="D63" s="76" t="s">
        <v>415</v>
      </c>
      <c r="E63" s="83">
        <f t="shared" si="0"/>
        <v>44.2</v>
      </c>
      <c r="F63" s="31">
        <v>44.2</v>
      </c>
      <c r="G63" s="31"/>
      <c r="H63" s="31"/>
      <c r="I63" s="31"/>
      <c r="J63" s="31"/>
    </row>
    <row r="64" spans="1:10" ht="15" customHeight="1">
      <c r="A64" s="119">
        <v>2101199</v>
      </c>
      <c r="B64" s="120"/>
      <c r="C64" s="121"/>
      <c r="D64" s="76" t="s">
        <v>416</v>
      </c>
      <c r="E64" s="83">
        <f>F64+G64</f>
        <v>20.27</v>
      </c>
      <c r="F64" s="31">
        <v>20.27</v>
      </c>
      <c r="G64" s="31"/>
      <c r="H64" s="31"/>
      <c r="I64" s="31"/>
      <c r="J64" s="31"/>
    </row>
    <row r="65" spans="1:10" ht="15" customHeight="1">
      <c r="A65" s="113">
        <v>21014</v>
      </c>
      <c r="B65" s="114"/>
      <c r="C65" s="115"/>
      <c r="D65" s="79" t="s">
        <v>460</v>
      </c>
      <c r="E65" s="84">
        <f t="shared" si="0"/>
        <v>37.99</v>
      </c>
      <c r="F65" s="31"/>
      <c r="G65" s="84">
        <f>G66</f>
        <v>37.99</v>
      </c>
      <c r="H65" s="31"/>
      <c r="I65" s="31"/>
      <c r="J65" s="31"/>
    </row>
    <row r="66" spans="1:10" ht="15" customHeight="1">
      <c r="A66" s="119">
        <v>2101401</v>
      </c>
      <c r="B66" s="120"/>
      <c r="C66" s="121"/>
      <c r="D66" s="78" t="s">
        <v>461</v>
      </c>
      <c r="E66" s="83">
        <f t="shared" si="0"/>
        <v>37.99</v>
      </c>
      <c r="F66" s="31"/>
      <c r="G66" s="31">
        <v>37.99</v>
      </c>
      <c r="H66" s="31"/>
      <c r="I66" s="31"/>
      <c r="J66" s="31"/>
    </row>
    <row r="67" spans="1:10" ht="15" customHeight="1">
      <c r="A67" s="113">
        <v>211</v>
      </c>
      <c r="B67" s="114"/>
      <c r="C67" s="115"/>
      <c r="D67" s="75" t="s">
        <v>417</v>
      </c>
      <c r="E67" s="84">
        <f t="shared" si="0"/>
        <v>25.3</v>
      </c>
      <c r="F67" s="31"/>
      <c r="G67" s="84">
        <f>G68+G70</f>
        <v>25.3</v>
      </c>
      <c r="H67" s="31"/>
      <c r="I67" s="31"/>
      <c r="J67" s="31"/>
    </row>
    <row r="68" spans="1:10" ht="15" customHeight="1">
      <c r="A68" s="113">
        <v>21103</v>
      </c>
      <c r="B68" s="114"/>
      <c r="C68" s="115"/>
      <c r="D68" s="75" t="s">
        <v>418</v>
      </c>
      <c r="E68" s="84">
        <f t="shared" si="0"/>
        <v>24.84</v>
      </c>
      <c r="F68" s="31"/>
      <c r="G68" s="84">
        <f>G69</f>
        <v>24.84</v>
      </c>
      <c r="H68" s="31"/>
      <c r="I68" s="31"/>
      <c r="J68" s="31"/>
    </row>
    <row r="69" spans="1:10" ht="15" customHeight="1">
      <c r="A69" s="119">
        <v>2110399</v>
      </c>
      <c r="B69" s="120"/>
      <c r="C69" s="121"/>
      <c r="D69" s="76" t="s">
        <v>419</v>
      </c>
      <c r="E69" s="83">
        <f t="shared" si="0"/>
        <v>24.84</v>
      </c>
      <c r="F69" s="31"/>
      <c r="G69" s="31">
        <v>24.84</v>
      </c>
      <c r="H69" s="31"/>
      <c r="I69" s="31"/>
      <c r="J69" s="31"/>
    </row>
    <row r="70" spans="1:10" ht="15" customHeight="1">
      <c r="A70" s="113">
        <v>21111</v>
      </c>
      <c r="B70" s="114"/>
      <c r="C70" s="115"/>
      <c r="D70" s="79" t="s">
        <v>462</v>
      </c>
      <c r="E70" s="84">
        <f t="shared" si="0"/>
        <v>0.46</v>
      </c>
      <c r="F70" s="31"/>
      <c r="G70" s="84">
        <f>G71</f>
        <v>0.46</v>
      </c>
      <c r="H70" s="31"/>
      <c r="I70" s="31"/>
      <c r="J70" s="31"/>
    </row>
    <row r="71" spans="1:10" ht="15" customHeight="1">
      <c r="A71" s="116">
        <v>2111101</v>
      </c>
      <c r="B71" s="117"/>
      <c r="C71" s="118"/>
      <c r="D71" s="78" t="s">
        <v>464</v>
      </c>
      <c r="E71" s="83">
        <f t="shared" si="0"/>
        <v>0.46</v>
      </c>
      <c r="F71" s="31"/>
      <c r="G71" s="31">
        <v>0.46</v>
      </c>
      <c r="H71" s="31"/>
      <c r="I71" s="31"/>
      <c r="J71" s="31"/>
    </row>
    <row r="72" spans="1:10" ht="15" customHeight="1">
      <c r="A72" s="113">
        <v>212</v>
      </c>
      <c r="B72" s="114"/>
      <c r="C72" s="115"/>
      <c r="D72" s="75" t="s">
        <v>420</v>
      </c>
      <c r="E72" s="84">
        <f t="shared" si="0"/>
        <v>4565.8</v>
      </c>
      <c r="F72" s="84">
        <f>F77</f>
        <v>57.84</v>
      </c>
      <c r="G72" s="84">
        <f>G73+G75+G77+G79+G82</f>
        <v>4507.96</v>
      </c>
      <c r="H72" s="31"/>
      <c r="I72" s="31"/>
      <c r="J72" s="31"/>
    </row>
    <row r="73" spans="1:10" ht="15" customHeight="1">
      <c r="A73" s="113">
        <v>21201</v>
      </c>
      <c r="B73" s="114"/>
      <c r="C73" s="115"/>
      <c r="D73" s="75" t="s">
        <v>421</v>
      </c>
      <c r="E73" s="84">
        <f aca="true" t="shared" si="1" ref="E73:E115">F73+G73</f>
        <v>15.04</v>
      </c>
      <c r="F73" s="31"/>
      <c r="G73" s="84">
        <f>G74</f>
        <v>15.04</v>
      </c>
      <c r="H73" s="31"/>
      <c r="I73" s="31"/>
      <c r="J73" s="31"/>
    </row>
    <row r="74" spans="1:10" ht="15" customHeight="1">
      <c r="A74" s="116">
        <v>2120104</v>
      </c>
      <c r="B74" s="117"/>
      <c r="C74" s="118"/>
      <c r="D74" s="76" t="s">
        <v>422</v>
      </c>
      <c r="E74" s="83">
        <f t="shared" si="1"/>
        <v>15.04</v>
      </c>
      <c r="F74" s="31"/>
      <c r="G74" s="31">
        <v>15.04</v>
      </c>
      <c r="H74" s="31"/>
      <c r="I74" s="31"/>
      <c r="J74" s="31"/>
    </row>
    <row r="75" spans="1:10" ht="15" customHeight="1">
      <c r="A75" s="113">
        <v>21203</v>
      </c>
      <c r="B75" s="114"/>
      <c r="C75" s="115"/>
      <c r="D75" s="79" t="s">
        <v>463</v>
      </c>
      <c r="E75" s="84">
        <f t="shared" si="1"/>
        <v>1014.66</v>
      </c>
      <c r="F75" s="31"/>
      <c r="G75" s="84">
        <f>G76</f>
        <v>1014.66</v>
      </c>
      <c r="H75" s="31"/>
      <c r="I75" s="31"/>
      <c r="J75" s="31"/>
    </row>
    <row r="76" spans="1:10" ht="15" customHeight="1">
      <c r="A76" s="116">
        <v>2120303</v>
      </c>
      <c r="B76" s="117"/>
      <c r="C76" s="118"/>
      <c r="D76" s="78" t="s">
        <v>465</v>
      </c>
      <c r="E76" s="83">
        <f t="shared" si="1"/>
        <v>1014.66</v>
      </c>
      <c r="F76" s="31"/>
      <c r="G76" s="31">
        <v>1014.66</v>
      </c>
      <c r="H76" s="31"/>
      <c r="I76" s="31"/>
      <c r="J76" s="31"/>
    </row>
    <row r="77" spans="1:10" ht="15" customHeight="1">
      <c r="A77" s="113">
        <v>21205</v>
      </c>
      <c r="B77" s="114"/>
      <c r="C77" s="115"/>
      <c r="D77" s="75" t="s">
        <v>423</v>
      </c>
      <c r="E77" s="84">
        <f t="shared" si="1"/>
        <v>232.47</v>
      </c>
      <c r="F77" s="84">
        <f>F78</f>
        <v>57.84</v>
      </c>
      <c r="G77" s="84">
        <f>G78</f>
        <v>174.63</v>
      </c>
      <c r="H77" s="31"/>
      <c r="I77" s="31"/>
      <c r="J77" s="31"/>
    </row>
    <row r="78" spans="1:10" ht="15" customHeight="1">
      <c r="A78" s="116">
        <v>2120501</v>
      </c>
      <c r="B78" s="117"/>
      <c r="C78" s="118"/>
      <c r="D78" s="76" t="s">
        <v>424</v>
      </c>
      <c r="E78" s="83">
        <f t="shared" si="1"/>
        <v>232.47</v>
      </c>
      <c r="F78" s="31">
        <v>57.84</v>
      </c>
      <c r="G78" s="31">
        <v>174.63</v>
      </c>
      <c r="H78" s="31"/>
      <c r="I78" s="31"/>
      <c r="J78" s="31"/>
    </row>
    <row r="79" spans="1:10" ht="15" customHeight="1">
      <c r="A79" s="113">
        <v>21208</v>
      </c>
      <c r="B79" s="114"/>
      <c r="C79" s="115"/>
      <c r="D79" s="75" t="s">
        <v>425</v>
      </c>
      <c r="E79" s="84">
        <f t="shared" si="1"/>
        <v>2067.23</v>
      </c>
      <c r="F79" s="31"/>
      <c r="G79" s="84">
        <f>SUM(G80:G81)</f>
        <v>2067.23</v>
      </c>
      <c r="H79" s="31"/>
      <c r="I79" s="31"/>
      <c r="J79" s="31"/>
    </row>
    <row r="80" spans="1:10" ht="15" customHeight="1">
      <c r="A80" s="116">
        <v>2120804</v>
      </c>
      <c r="B80" s="117"/>
      <c r="C80" s="118"/>
      <c r="D80" s="78" t="s">
        <v>466</v>
      </c>
      <c r="E80" s="83">
        <f t="shared" si="1"/>
        <v>944.72</v>
      </c>
      <c r="F80" s="31"/>
      <c r="G80" s="31">
        <v>944.72</v>
      </c>
      <c r="H80" s="31"/>
      <c r="I80" s="31"/>
      <c r="J80" s="31"/>
    </row>
    <row r="81" spans="1:10" ht="15" customHeight="1">
      <c r="A81" s="116">
        <v>2120899</v>
      </c>
      <c r="B81" s="117"/>
      <c r="C81" s="118"/>
      <c r="D81" s="78" t="s">
        <v>467</v>
      </c>
      <c r="E81" s="83">
        <f t="shared" si="1"/>
        <v>1122.51</v>
      </c>
      <c r="F81" s="31"/>
      <c r="G81" s="31">
        <v>1122.51</v>
      </c>
      <c r="H81" s="31"/>
      <c r="I81" s="31"/>
      <c r="J81" s="31"/>
    </row>
    <row r="82" spans="1:10" ht="15" customHeight="1">
      <c r="A82" s="113">
        <v>21299</v>
      </c>
      <c r="B82" s="114"/>
      <c r="C82" s="115"/>
      <c r="D82" s="79" t="s">
        <v>468</v>
      </c>
      <c r="E82" s="84">
        <f t="shared" si="1"/>
        <v>1236.4</v>
      </c>
      <c r="F82" s="31"/>
      <c r="G82" s="84">
        <f>G83</f>
        <v>1236.4</v>
      </c>
      <c r="H82" s="31"/>
      <c r="I82" s="31"/>
      <c r="J82" s="31"/>
    </row>
    <row r="83" spans="1:10" ht="15" customHeight="1">
      <c r="A83" s="116">
        <v>2129901</v>
      </c>
      <c r="B83" s="117"/>
      <c r="C83" s="118"/>
      <c r="D83" s="78" t="s">
        <v>469</v>
      </c>
      <c r="E83" s="83">
        <f t="shared" si="1"/>
        <v>1236.4</v>
      </c>
      <c r="F83" s="31"/>
      <c r="G83" s="31">
        <v>1236.4</v>
      </c>
      <c r="H83" s="31"/>
      <c r="I83" s="31"/>
      <c r="J83" s="31"/>
    </row>
    <row r="84" spans="1:10" ht="15" customHeight="1">
      <c r="A84" s="80">
        <v>213</v>
      </c>
      <c r="B84" s="81"/>
      <c r="C84" s="82"/>
      <c r="D84" s="75" t="s">
        <v>426</v>
      </c>
      <c r="E84" s="84">
        <f t="shared" si="1"/>
        <v>1208.8600000000001</v>
      </c>
      <c r="F84" s="84">
        <f>F85</f>
        <v>478.86</v>
      </c>
      <c r="G84" s="84">
        <f>G85+G89+G91+G93</f>
        <v>730</v>
      </c>
      <c r="H84" s="31"/>
      <c r="I84" s="31"/>
      <c r="J84" s="31"/>
    </row>
    <row r="85" spans="1:10" ht="15" customHeight="1">
      <c r="A85" s="113">
        <v>21301</v>
      </c>
      <c r="B85" s="114"/>
      <c r="C85" s="115"/>
      <c r="D85" s="75" t="s">
        <v>427</v>
      </c>
      <c r="E85" s="84">
        <f t="shared" si="1"/>
        <v>486.44</v>
      </c>
      <c r="F85" s="84">
        <f>SUM(F86:F88)</f>
        <v>478.86</v>
      </c>
      <c r="G85" s="84">
        <f>SUM(G86:G88)</f>
        <v>7.58</v>
      </c>
      <c r="H85" s="31"/>
      <c r="I85" s="31"/>
      <c r="J85" s="31"/>
    </row>
    <row r="86" spans="1:10" ht="15" customHeight="1">
      <c r="A86" s="116">
        <v>2130102</v>
      </c>
      <c r="B86" s="117"/>
      <c r="C86" s="118"/>
      <c r="D86" s="78" t="s">
        <v>470</v>
      </c>
      <c r="E86" s="83">
        <f t="shared" si="1"/>
        <v>6.47</v>
      </c>
      <c r="F86" s="31"/>
      <c r="G86" s="31">
        <v>6.47</v>
      </c>
      <c r="H86" s="31"/>
      <c r="I86" s="31"/>
      <c r="J86" s="31"/>
    </row>
    <row r="87" spans="1:10" ht="15" customHeight="1">
      <c r="A87" s="116">
        <v>2130104</v>
      </c>
      <c r="B87" s="117"/>
      <c r="C87" s="118"/>
      <c r="D87" s="76" t="s">
        <v>428</v>
      </c>
      <c r="E87" s="83">
        <f t="shared" si="1"/>
        <v>478.86</v>
      </c>
      <c r="F87" s="31">
        <v>478.86</v>
      </c>
      <c r="G87" s="31"/>
      <c r="H87" s="31"/>
      <c r="I87" s="31"/>
      <c r="J87" s="31"/>
    </row>
    <row r="88" spans="1:10" ht="15" customHeight="1">
      <c r="A88" s="116">
        <v>2130122</v>
      </c>
      <c r="B88" s="117"/>
      <c r="C88" s="118"/>
      <c r="D88" s="76" t="s">
        <v>429</v>
      </c>
      <c r="E88" s="83">
        <f t="shared" si="1"/>
        <v>1.11</v>
      </c>
      <c r="F88" s="31"/>
      <c r="G88" s="31">
        <v>1.11</v>
      </c>
      <c r="H88" s="31"/>
      <c r="I88" s="31"/>
      <c r="J88" s="31"/>
    </row>
    <row r="89" spans="1:10" ht="15" customHeight="1">
      <c r="A89" s="113">
        <v>21303</v>
      </c>
      <c r="B89" s="114"/>
      <c r="C89" s="115"/>
      <c r="D89" s="75" t="s">
        <v>430</v>
      </c>
      <c r="E89" s="84">
        <f t="shared" si="1"/>
        <v>41.92</v>
      </c>
      <c r="F89" s="31"/>
      <c r="G89" s="84">
        <f>G90</f>
        <v>41.92</v>
      </c>
      <c r="H89" s="31"/>
      <c r="I89" s="31"/>
      <c r="J89" s="31"/>
    </row>
    <row r="90" spans="1:10" ht="15" customHeight="1">
      <c r="A90" s="116">
        <v>2130399</v>
      </c>
      <c r="B90" s="117"/>
      <c r="C90" s="118"/>
      <c r="D90" s="76" t="s">
        <v>431</v>
      </c>
      <c r="E90" s="83">
        <f t="shared" si="1"/>
        <v>41.92</v>
      </c>
      <c r="F90" s="31"/>
      <c r="G90" s="31">
        <v>41.92</v>
      </c>
      <c r="H90" s="31"/>
      <c r="I90" s="31"/>
      <c r="J90" s="31"/>
    </row>
    <row r="91" spans="1:10" ht="15" customHeight="1">
      <c r="A91" s="113">
        <v>21305</v>
      </c>
      <c r="B91" s="114"/>
      <c r="C91" s="115"/>
      <c r="D91" s="79" t="s">
        <v>471</v>
      </c>
      <c r="E91" s="84">
        <f t="shared" si="1"/>
        <v>30</v>
      </c>
      <c r="F91" s="31"/>
      <c r="G91" s="84">
        <f>G92</f>
        <v>30</v>
      </c>
      <c r="H91" s="31"/>
      <c r="I91" s="31"/>
      <c r="J91" s="31"/>
    </row>
    <row r="92" spans="1:10" ht="15" customHeight="1">
      <c r="A92" s="116">
        <v>2130599</v>
      </c>
      <c r="B92" s="117"/>
      <c r="C92" s="118"/>
      <c r="D92" s="78" t="s">
        <v>472</v>
      </c>
      <c r="E92" s="83">
        <f t="shared" si="1"/>
        <v>30</v>
      </c>
      <c r="F92" s="31"/>
      <c r="G92" s="31">
        <v>30</v>
      </c>
      <c r="H92" s="31"/>
      <c r="I92" s="31"/>
      <c r="J92" s="31"/>
    </row>
    <row r="93" spans="1:10" ht="15" customHeight="1">
      <c r="A93" s="113">
        <v>21307</v>
      </c>
      <c r="B93" s="114"/>
      <c r="C93" s="115"/>
      <c r="D93" s="75" t="s">
        <v>432</v>
      </c>
      <c r="E93" s="84">
        <f t="shared" si="1"/>
        <v>650.5</v>
      </c>
      <c r="F93" s="31"/>
      <c r="G93" s="84">
        <f>SUM(G94:G95)</f>
        <v>650.5</v>
      </c>
      <c r="H93" s="31"/>
      <c r="I93" s="31"/>
      <c r="J93" s="31"/>
    </row>
    <row r="94" spans="1:10" ht="15" customHeight="1">
      <c r="A94" s="116">
        <v>2130701</v>
      </c>
      <c r="B94" s="117"/>
      <c r="C94" s="118"/>
      <c r="D94" s="76" t="s">
        <v>433</v>
      </c>
      <c r="E94" s="83">
        <f t="shared" si="1"/>
        <v>203.01</v>
      </c>
      <c r="F94" s="31"/>
      <c r="G94" s="31">
        <v>203.01</v>
      </c>
      <c r="H94" s="31"/>
      <c r="I94" s="31"/>
      <c r="J94" s="31"/>
    </row>
    <row r="95" spans="1:10" ht="15" customHeight="1">
      <c r="A95" s="116">
        <v>2130705</v>
      </c>
      <c r="B95" s="117"/>
      <c r="C95" s="118"/>
      <c r="D95" s="76" t="s">
        <v>434</v>
      </c>
      <c r="E95" s="83">
        <f t="shared" si="1"/>
        <v>447.49</v>
      </c>
      <c r="F95" s="31"/>
      <c r="G95" s="31">
        <v>447.49</v>
      </c>
      <c r="H95" s="31"/>
      <c r="I95" s="31"/>
      <c r="J95" s="31"/>
    </row>
    <row r="96" spans="1:10" ht="15" customHeight="1">
      <c r="A96" s="113">
        <v>214</v>
      </c>
      <c r="B96" s="114"/>
      <c r="C96" s="115"/>
      <c r="D96" s="75" t="s">
        <v>435</v>
      </c>
      <c r="E96" s="84">
        <f t="shared" si="1"/>
        <v>887.04</v>
      </c>
      <c r="F96" s="31"/>
      <c r="G96" s="84">
        <f>G97+G100</f>
        <v>887.04</v>
      </c>
      <c r="H96" s="31"/>
      <c r="I96" s="31"/>
      <c r="J96" s="31"/>
    </row>
    <row r="97" spans="1:10" ht="15" customHeight="1">
      <c r="A97" s="113">
        <v>21401</v>
      </c>
      <c r="B97" s="114"/>
      <c r="C97" s="115"/>
      <c r="D97" s="75" t="s">
        <v>436</v>
      </c>
      <c r="E97" s="84">
        <f t="shared" si="1"/>
        <v>100.38</v>
      </c>
      <c r="F97" s="31"/>
      <c r="G97" s="84">
        <f>SUM(G98:G99)</f>
        <v>100.38</v>
      </c>
      <c r="H97" s="31"/>
      <c r="I97" s="31"/>
      <c r="J97" s="31"/>
    </row>
    <row r="98" spans="1:10" ht="15" customHeight="1">
      <c r="A98" s="116">
        <v>2140104</v>
      </c>
      <c r="B98" s="117"/>
      <c r="C98" s="118"/>
      <c r="D98" s="76" t="s">
        <v>437</v>
      </c>
      <c r="E98" s="83">
        <f t="shared" si="1"/>
        <v>34.28</v>
      </c>
      <c r="F98" s="31"/>
      <c r="G98" s="31">
        <v>34.28</v>
      </c>
      <c r="H98" s="31"/>
      <c r="I98" s="31"/>
      <c r="J98" s="31"/>
    </row>
    <row r="99" spans="1:10" ht="15" customHeight="1">
      <c r="A99" s="116">
        <v>2140106</v>
      </c>
      <c r="B99" s="117"/>
      <c r="C99" s="118"/>
      <c r="D99" s="76" t="s">
        <v>438</v>
      </c>
      <c r="E99" s="83">
        <f t="shared" si="1"/>
        <v>66.1</v>
      </c>
      <c r="F99" s="31"/>
      <c r="G99" s="31">
        <v>66.1</v>
      </c>
      <c r="H99" s="31"/>
      <c r="I99" s="31"/>
      <c r="J99" s="31"/>
    </row>
    <row r="100" spans="1:10" ht="15" customHeight="1">
      <c r="A100" s="113">
        <v>21406</v>
      </c>
      <c r="B100" s="114"/>
      <c r="C100" s="115"/>
      <c r="D100" s="79" t="s">
        <v>473</v>
      </c>
      <c r="E100" s="84">
        <f t="shared" si="1"/>
        <v>786.66</v>
      </c>
      <c r="F100" s="31"/>
      <c r="G100" s="84">
        <f>G101</f>
        <v>786.66</v>
      </c>
      <c r="H100" s="31"/>
      <c r="I100" s="31"/>
      <c r="J100" s="31"/>
    </row>
    <row r="101" spans="1:10" ht="15" customHeight="1">
      <c r="A101" s="116">
        <v>2140602</v>
      </c>
      <c r="B101" s="117"/>
      <c r="C101" s="118"/>
      <c r="D101" s="78" t="s">
        <v>481</v>
      </c>
      <c r="E101" s="83">
        <f t="shared" si="1"/>
        <v>786.66</v>
      </c>
      <c r="F101" s="31"/>
      <c r="G101" s="31">
        <v>786.66</v>
      </c>
      <c r="H101" s="31"/>
      <c r="I101" s="31"/>
      <c r="J101" s="31"/>
    </row>
    <row r="102" spans="1:10" ht="15" customHeight="1">
      <c r="A102" s="113">
        <v>216</v>
      </c>
      <c r="B102" s="114"/>
      <c r="C102" s="115"/>
      <c r="D102" s="79" t="s">
        <v>474</v>
      </c>
      <c r="E102" s="84">
        <f t="shared" si="1"/>
        <v>7.1</v>
      </c>
      <c r="F102" s="31"/>
      <c r="G102" s="84">
        <v>7.1</v>
      </c>
      <c r="H102" s="31"/>
      <c r="I102" s="31"/>
      <c r="J102" s="31"/>
    </row>
    <row r="103" spans="1:10" ht="15" customHeight="1">
      <c r="A103" s="113">
        <v>21602</v>
      </c>
      <c r="B103" s="114"/>
      <c r="C103" s="115"/>
      <c r="D103" s="79" t="s">
        <v>480</v>
      </c>
      <c r="E103" s="84">
        <f t="shared" si="1"/>
        <v>7.1</v>
      </c>
      <c r="F103" s="31"/>
      <c r="G103" s="31">
        <v>7.1</v>
      </c>
      <c r="H103" s="31"/>
      <c r="I103" s="31"/>
      <c r="J103" s="31"/>
    </row>
    <row r="104" spans="1:10" ht="15" customHeight="1">
      <c r="A104" s="116">
        <v>20160299</v>
      </c>
      <c r="B104" s="117"/>
      <c r="C104" s="118"/>
      <c r="D104" s="78" t="s">
        <v>482</v>
      </c>
      <c r="E104" s="83">
        <f t="shared" si="1"/>
        <v>7.1</v>
      </c>
      <c r="F104" s="31"/>
      <c r="G104" s="31">
        <v>7.1</v>
      </c>
      <c r="H104" s="31"/>
      <c r="I104" s="31"/>
      <c r="J104" s="31"/>
    </row>
    <row r="105" spans="1:10" ht="15" customHeight="1">
      <c r="A105" s="113">
        <v>221</v>
      </c>
      <c r="B105" s="114"/>
      <c r="C105" s="115"/>
      <c r="D105" s="75" t="s">
        <v>439</v>
      </c>
      <c r="E105" s="84">
        <f t="shared" si="1"/>
        <v>149.85</v>
      </c>
      <c r="F105" s="84">
        <f>F108</f>
        <v>146.35</v>
      </c>
      <c r="G105" s="84">
        <v>3.5</v>
      </c>
      <c r="H105" s="31"/>
      <c r="I105" s="31"/>
      <c r="J105" s="31"/>
    </row>
    <row r="106" spans="1:10" ht="15" customHeight="1">
      <c r="A106" s="113">
        <v>22101</v>
      </c>
      <c r="B106" s="114"/>
      <c r="C106" s="115"/>
      <c r="D106" s="79" t="s">
        <v>475</v>
      </c>
      <c r="E106" s="84">
        <f t="shared" si="1"/>
        <v>3.5</v>
      </c>
      <c r="F106" s="46"/>
      <c r="G106" s="84">
        <v>3.5</v>
      </c>
      <c r="H106" s="46"/>
      <c r="I106" s="46"/>
      <c r="J106" s="46"/>
    </row>
    <row r="107" spans="1:10" ht="15" customHeight="1">
      <c r="A107" s="116">
        <v>2210105</v>
      </c>
      <c r="B107" s="117"/>
      <c r="C107" s="118"/>
      <c r="D107" s="78" t="s">
        <v>483</v>
      </c>
      <c r="E107" s="83">
        <f t="shared" si="1"/>
        <v>3.5</v>
      </c>
      <c r="F107" s="46"/>
      <c r="G107" s="83">
        <v>3.5</v>
      </c>
      <c r="H107" s="46"/>
      <c r="I107" s="46"/>
      <c r="J107" s="46"/>
    </row>
    <row r="108" spans="1:10" ht="15" customHeight="1">
      <c r="A108" s="113">
        <v>22102</v>
      </c>
      <c r="B108" s="114"/>
      <c r="C108" s="115"/>
      <c r="D108" s="75" t="s">
        <v>440</v>
      </c>
      <c r="E108" s="84">
        <f t="shared" si="1"/>
        <v>146.35</v>
      </c>
      <c r="F108" s="46">
        <f>F109</f>
        <v>146.35</v>
      </c>
      <c r="G108" s="46"/>
      <c r="H108" s="46"/>
      <c r="I108" s="46"/>
      <c r="J108" s="46"/>
    </row>
    <row r="109" spans="1:10" ht="15" customHeight="1" thickBot="1">
      <c r="A109" s="116">
        <v>2210201</v>
      </c>
      <c r="B109" s="117"/>
      <c r="C109" s="118"/>
      <c r="D109" s="77" t="s">
        <v>63</v>
      </c>
      <c r="E109" s="83">
        <f t="shared" si="1"/>
        <v>146.35</v>
      </c>
      <c r="F109" s="83">
        <v>146.35</v>
      </c>
      <c r="G109" s="46"/>
      <c r="H109" s="46"/>
      <c r="I109" s="46"/>
      <c r="J109" s="46"/>
    </row>
    <row r="110" spans="1:10" ht="15" customHeight="1" thickTop="1">
      <c r="A110" s="113">
        <v>224</v>
      </c>
      <c r="B110" s="114"/>
      <c r="C110" s="115"/>
      <c r="D110" s="79" t="s">
        <v>476</v>
      </c>
      <c r="E110" s="84">
        <f t="shared" si="1"/>
        <v>1.33</v>
      </c>
      <c r="F110" s="46"/>
      <c r="G110" s="101">
        <f>G111</f>
        <v>1.33</v>
      </c>
      <c r="H110" s="46"/>
      <c r="I110" s="46"/>
      <c r="J110" s="46"/>
    </row>
    <row r="111" spans="1:10" ht="15" customHeight="1">
      <c r="A111" s="113">
        <v>22406</v>
      </c>
      <c r="B111" s="114"/>
      <c r="C111" s="115"/>
      <c r="D111" s="79" t="s">
        <v>477</v>
      </c>
      <c r="E111" s="84">
        <f t="shared" si="1"/>
        <v>1.33</v>
      </c>
      <c r="F111" s="46"/>
      <c r="G111" s="46">
        <f>G112</f>
        <v>1.33</v>
      </c>
      <c r="H111" s="46"/>
      <c r="I111" s="46"/>
      <c r="J111" s="46"/>
    </row>
    <row r="112" spans="1:10" ht="15" customHeight="1">
      <c r="A112" s="116">
        <v>2240601</v>
      </c>
      <c r="B112" s="117"/>
      <c r="C112" s="118"/>
      <c r="D112" s="78" t="s">
        <v>484</v>
      </c>
      <c r="E112" s="83">
        <f t="shared" si="1"/>
        <v>1.33</v>
      </c>
      <c r="F112" s="46"/>
      <c r="G112" s="83">
        <v>1.33</v>
      </c>
      <c r="H112" s="46"/>
      <c r="I112" s="46"/>
      <c r="J112" s="46"/>
    </row>
    <row r="113" spans="1:10" ht="15" customHeight="1">
      <c r="A113" s="113">
        <v>229</v>
      </c>
      <c r="B113" s="114"/>
      <c r="C113" s="115"/>
      <c r="D113" s="79" t="s">
        <v>478</v>
      </c>
      <c r="E113" s="84">
        <f t="shared" si="1"/>
        <v>25</v>
      </c>
      <c r="F113" s="46"/>
      <c r="G113" s="46">
        <v>25</v>
      </c>
      <c r="H113" s="46"/>
      <c r="I113" s="46"/>
      <c r="J113" s="46"/>
    </row>
    <row r="114" spans="1:10" ht="15" customHeight="1">
      <c r="A114" s="113">
        <v>22960</v>
      </c>
      <c r="B114" s="114"/>
      <c r="C114" s="115"/>
      <c r="D114" s="79" t="s">
        <v>479</v>
      </c>
      <c r="E114" s="84">
        <f t="shared" si="1"/>
        <v>25</v>
      </c>
      <c r="F114" s="46"/>
      <c r="G114" s="46">
        <v>25</v>
      </c>
      <c r="H114" s="46"/>
      <c r="I114" s="46"/>
      <c r="J114" s="46"/>
    </row>
    <row r="115" spans="1:10" ht="15" customHeight="1">
      <c r="A115" s="116">
        <v>2296002</v>
      </c>
      <c r="B115" s="117"/>
      <c r="C115" s="118"/>
      <c r="D115" s="78" t="s">
        <v>485</v>
      </c>
      <c r="E115" s="83">
        <f t="shared" si="1"/>
        <v>25</v>
      </c>
      <c r="F115" s="46"/>
      <c r="G115" s="83">
        <v>25</v>
      </c>
      <c r="H115" s="46"/>
      <c r="I115" s="46"/>
      <c r="J115" s="46"/>
    </row>
    <row r="116" spans="1:10" ht="15" customHeight="1">
      <c r="A116" s="113"/>
      <c r="B116" s="114"/>
      <c r="C116" s="115"/>
      <c r="D116" s="75"/>
      <c r="E116" s="31"/>
      <c r="F116" s="31"/>
      <c r="G116" s="31"/>
      <c r="H116" s="31"/>
      <c r="I116" s="31"/>
      <c r="J116" s="31"/>
    </row>
    <row r="117" spans="1:10" ht="15" customHeight="1">
      <c r="A117" s="86"/>
      <c r="B117" s="86"/>
      <c r="C117" s="86"/>
      <c r="D117" s="87"/>
      <c r="E117" s="88"/>
      <c r="F117" s="88"/>
      <c r="G117" s="88"/>
      <c r="H117" s="88"/>
      <c r="I117" s="88"/>
      <c r="J117" s="88"/>
    </row>
    <row r="118" spans="1:10" ht="15" customHeight="1">
      <c r="A118" s="134" t="s">
        <v>72</v>
      </c>
      <c r="B118" s="135" t="s">
        <v>72</v>
      </c>
      <c r="C118" s="135" t="s">
        <v>72</v>
      </c>
      <c r="D118" s="135" t="s">
        <v>72</v>
      </c>
      <c r="E118" s="135" t="s">
        <v>72</v>
      </c>
      <c r="F118" s="135" t="s">
        <v>72</v>
      </c>
      <c r="G118" s="135" t="s">
        <v>72</v>
      </c>
      <c r="H118" s="135" t="s">
        <v>72</v>
      </c>
      <c r="I118" s="135" t="s">
        <v>72</v>
      </c>
      <c r="J118" s="135" t="s">
        <v>72</v>
      </c>
    </row>
  </sheetData>
  <sheetProtection/>
  <mergeCells count="118">
    <mergeCell ref="A116:C116"/>
    <mergeCell ref="A118:J118"/>
    <mergeCell ref="A25:C25"/>
    <mergeCell ref="A26:C26"/>
    <mergeCell ref="A27:C27"/>
    <mergeCell ref="A20:C20"/>
    <mergeCell ref="A21:C21"/>
    <mergeCell ref="A22:C22"/>
    <mergeCell ref="A23:C23"/>
    <mergeCell ref="A24:C24"/>
    <mergeCell ref="A106:C106"/>
    <mergeCell ref="A14:C14"/>
    <mergeCell ref="A15:C15"/>
    <mergeCell ref="A16:C16"/>
    <mergeCell ref="A17:C17"/>
    <mergeCell ref="A18:C18"/>
    <mergeCell ref="A19:C19"/>
    <mergeCell ref="A29:C29"/>
    <mergeCell ref="A31:C31"/>
    <mergeCell ref="A32:C32"/>
    <mergeCell ref="I4:I7"/>
    <mergeCell ref="J4:J7"/>
    <mergeCell ref="A5:C7"/>
    <mergeCell ref="D5:D7"/>
    <mergeCell ref="A8:D8"/>
    <mergeCell ref="A9:C9"/>
    <mergeCell ref="A4:D4"/>
    <mergeCell ref="E4:E7"/>
    <mergeCell ref="F4:F7"/>
    <mergeCell ref="G4:G7"/>
    <mergeCell ref="A33:C33"/>
    <mergeCell ref="A34:C34"/>
    <mergeCell ref="H4:H7"/>
    <mergeCell ref="A10:C10"/>
    <mergeCell ref="A11:C11"/>
    <mergeCell ref="A12:C12"/>
    <mergeCell ref="A13:C13"/>
    <mergeCell ref="A28:B28"/>
    <mergeCell ref="A30:B30"/>
    <mergeCell ref="A49:C49"/>
    <mergeCell ref="A45:C45"/>
    <mergeCell ref="A46:C46"/>
    <mergeCell ref="A35:C35"/>
    <mergeCell ref="A36:C36"/>
    <mergeCell ref="A37:C37"/>
    <mergeCell ref="A38:C38"/>
    <mergeCell ref="A39:C39"/>
    <mergeCell ref="A40:C40"/>
    <mergeCell ref="A100:C100"/>
    <mergeCell ref="A47:C47"/>
    <mergeCell ref="A48:C48"/>
    <mergeCell ref="A97:C97"/>
    <mergeCell ref="A98:C98"/>
    <mergeCell ref="A41:C41"/>
    <mergeCell ref="A42:C42"/>
    <mergeCell ref="A43:C43"/>
    <mergeCell ref="A44:C44"/>
    <mergeCell ref="A57:C57"/>
    <mergeCell ref="A50:C50"/>
    <mergeCell ref="A51:C51"/>
    <mergeCell ref="A52:C52"/>
    <mergeCell ref="A53:C53"/>
    <mergeCell ref="A54:C54"/>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5:C85"/>
    <mergeCell ref="A86:C86"/>
    <mergeCell ref="A87:C87"/>
    <mergeCell ref="A88:C88"/>
    <mergeCell ref="A109:C109"/>
    <mergeCell ref="A101:C101"/>
    <mergeCell ref="A102:C102"/>
    <mergeCell ref="A103:C103"/>
    <mergeCell ref="A104:C104"/>
    <mergeCell ref="A110:C110"/>
    <mergeCell ref="A89:C89"/>
    <mergeCell ref="A90:C90"/>
    <mergeCell ref="A91:C91"/>
    <mergeCell ref="A92:C92"/>
    <mergeCell ref="A93:C93"/>
    <mergeCell ref="A94:C94"/>
    <mergeCell ref="A107:C107"/>
    <mergeCell ref="A105:C105"/>
    <mergeCell ref="A99:C99"/>
    <mergeCell ref="A111:C111"/>
    <mergeCell ref="A112:C112"/>
    <mergeCell ref="A113:C113"/>
    <mergeCell ref="A114:C114"/>
    <mergeCell ref="A115:C115"/>
    <mergeCell ref="A55:C55"/>
    <mergeCell ref="A56:C56"/>
    <mergeCell ref="A95:C95"/>
    <mergeCell ref="A96:C96"/>
    <mergeCell ref="A108:C10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
      <selection activeCell="A3" sqref="A3"/>
    </sheetView>
  </sheetViews>
  <sheetFormatPr defaultColWidth="8.8515625" defaultRowHeight="12.75"/>
  <cols>
    <col min="1" max="1" width="31.140625" style="19" customWidth="1"/>
    <col min="2" max="2" width="21.421875" style="19" customWidth="1"/>
    <col min="3" max="3" width="29.421875" style="19" customWidth="1"/>
    <col min="4" max="6" width="21.421875" style="19" customWidth="1"/>
    <col min="7" max="16384" width="8.8515625" style="19" customWidth="1"/>
  </cols>
  <sheetData>
    <row r="1" spans="1:7" ht="27.75" customHeight="1">
      <c r="A1" s="48"/>
      <c r="B1" s="15"/>
      <c r="C1" s="16" t="s">
        <v>383</v>
      </c>
      <c r="D1" s="15"/>
      <c r="E1" s="15"/>
      <c r="F1" s="17"/>
      <c r="G1" s="18"/>
    </row>
    <row r="2" spans="1:7" ht="15" customHeight="1">
      <c r="A2" s="21"/>
      <c r="B2" s="20"/>
      <c r="C2" s="20"/>
      <c r="D2" s="20"/>
      <c r="E2" s="20"/>
      <c r="F2" s="49" t="s">
        <v>73</v>
      </c>
      <c r="G2" s="18"/>
    </row>
    <row r="3" spans="1:7" ht="15" customHeight="1">
      <c r="A3" s="98" t="s">
        <v>495</v>
      </c>
      <c r="B3" s="23"/>
      <c r="C3" s="50" t="s">
        <v>3</v>
      </c>
      <c r="D3" s="23"/>
      <c r="E3" s="23"/>
      <c r="F3" s="51" t="s">
        <v>4</v>
      </c>
      <c r="G3" s="18"/>
    </row>
    <row r="4" spans="1:6" ht="15" customHeight="1">
      <c r="A4" s="144" t="s">
        <v>74</v>
      </c>
      <c r="B4" s="145" t="s">
        <v>74</v>
      </c>
      <c r="C4" s="146" t="s">
        <v>75</v>
      </c>
      <c r="D4" s="145" t="s">
        <v>75</v>
      </c>
      <c r="E4" s="145" t="s">
        <v>75</v>
      </c>
      <c r="F4" s="145" t="s">
        <v>75</v>
      </c>
    </row>
    <row r="5" spans="1:6" ht="14.25" customHeight="1">
      <c r="A5" s="147" t="s">
        <v>76</v>
      </c>
      <c r="B5" s="149" t="s">
        <v>8</v>
      </c>
      <c r="C5" s="149" t="s">
        <v>9</v>
      </c>
      <c r="D5" s="146" t="s">
        <v>8</v>
      </c>
      <c r="E5" s="145" t="s">
        <v>8</v>
      </c>
      <c r="F5" s="151" t="s">
        <v>8</v>
      </c>
    </row>
    <row r="6" spans="1:6" ht="30" customHeight="1">
      <c r="A6" s="148" t="s">
        <v>76</v>
      </c>
      <c r="B6" s="150" t="s">
        <v>8</v>
      </c>
      <c r="C6" s="150" t="s">
        <v>9</v>
      </c>
      <c r="D6" s="52" t="s">
        <v>58</v>
      </c>
      <c r="E6" s="53" t="s">
        <v>77</v>
      </c>
      <c r="F6" s="54" t="s">
        <v>78</v>
      </c>
    </row>
    <row r="7" spans="1:6" ht="15" customHeight="1">
      <c r="A7" s="36" t="s">
        <v>79</v>
      </c>
      <c r="B7" s="31">
        <v>7775.42</v>
      </c>
      <c r="C7" s="41" t="s">
        <v>11</v>
      </c>
      <c r="D7" s="31">
        <f>E7+F7</f>
        <v>1597.9</v>
      </c>
      <c r="E7" s="31">
        <v>1597.9</v>
      </c>
      <c r="F7" s="55"/>
    </row>
    <row r="8" spans="1:6" ht="15" customHeight="1">
      <c r="A8" s="36" t="s">
        <v>80</v>
      </c>
      <c r="B8" s="31">
        <v>2092.23</v>
      </c>
      <c r="C8" s="41" t="s">
        <v>13</v>
      </c>
      <c r="D8" s="31"/>
      <c r="E8" s="31"/>
      <c r="F8" s="55"/>
    </row>
    <row r="9" spans="1:6" ht="15" customHeight="1">
      <c r="A9" s="36"/>
      <c r="B9" s="42"/>
      <c r="C9" s="41" t="s">
        <v>15</v>
      </c>
      <c r="D9" s="31">
        <f aca="true" t="shared" si="0" ref="D9:D35">E9+F9</f>
        <v>0.26</v>
      </c>
      <c r="E9" s="31">
        <v>0.26</v>
      </c>
      <c r="F9" s="55"/>
    </row>
    <row r="10" spans="1:6" ht="15" customHeight="1">
      <c r="A10" s="36"/>
      <c r="B10" s="42"/>
      <c r="C10" s="41" t="s">
        <v>17</v>
      </c>
      <c r="D10" s="31"/>
      <c r="E10" s="31"/>
      <c r="F10" s="55"/>
    </row>
    <row r="11" spans="1:6" ht="15" customHeight="1">
      <c r="A11" s="36"/>
      <c r="B11" s="42"/>
      <c r="C11" s="41" t="s">
        <v>19</v>
      </c>
      <c r="D11" s="31"/>
      <c r="E11" s="31"/>
      <c r="F11" s="55"/>
    </row>
    <row r="12" spans="1:6" ht="15" customHeight="1">
      <c r="A12" s="36"/>
      <c r="B12" s="42"/>
      <c r="C12" s="41" t="s">
        <v>21</v>
      </c>
      <c r="D12" s="31"/>
      <c r="E12" s="31"/>
      <c r="F12" s="55"/>
    </row>
    <row r="13" spans="1:6" ht="15" customHeight="1">
      <c r="A13" s="36"/>
      <c r="B13" s="42"/>
      <c r="C13" s="41" t="s">
        <v>22</v>
      </c>
      <c r="D13" s="31">
        <f t="shared" si="0"/>
        <v>165.87</v>
      </c>
      <c r="E13" s="31">
        <v>165.87</v>
      </c>
      <c r="F13" s="55"/>
    </row>
    <row r="14" spans="1:6" ht="15" customHeight="1">
      <c r="A14" s="36"/>
      <c r="B14" s="42"/>
      <c r="C14" s="41" t="s">
        <v>23</v>
      </c>
      <c r="D14" s="31">
        <f t="shared" si="0"/>
        <v>1829.54</v>
      </c>
      <c r="E14" s="31">
        <v>1829.54</v>
      </c>
      <c r="F14" s="55"/>
    </row>
    <row r="15" spans="1:6" ht="15" customHeight="1">
      <c r="A15" s="36"/>
      <c r="B15" s="42"/>
      <c r="C15" s="41" t="s">
        <v>24</v>
      </c>
      <c r="D15" s="31">
        <f t="shared" si="0"/>
        <v>217.44</v>
      </c>
      <c r="E15" s="31">
        <v>217.44</v>
      </c>
      <c r="F15" s="55"/>
    </row>
    <row r="16" spans="1:6" ht="15" customHeight="1">
      <c r="A16" s="36"/>
      <c r="B16" s="42"/>
      <c r="C16" s="41" t="s">
        <v>25</v>
      </c>
      <c r="D16" s="31">
        <f t="shared" si="0"/>
        <v>25.3</v>
      </c>
      <c r="E16" s="31">
        <v>25.3</v>
      </c>
      <c r="F16" s="55"/>
    </row>
    <row r="17" spans="1:6" ht="15" customHeight="1">
      <c r="A17" s="36"/>
      <c r="B17" s="42"/>
      <c r="C17" s="41" t="s">
        <v>26</v>
      </c>
      <c r="D17" s="31">
        <f t="shared" si="0"/>
        <v>4565.79</v>
      </c>
      <c r="E17" s="31">
        <v>2498.56</v>
      </c>
      <c r="F17" s="55">
        <v>2067.23</v>
      </c>
    </row>
    <row r="18" spans="1:6" ht="15" customHeight="1">
      <c r="A18" s="36"/>
      <c r="B18" s="42"/>
      <c r="C18" s="41" t="s">
        <v>27</v>
      </c>
      <c r="D18" s="31">
        <f t="shared" si="0"/>
        <v>1208.86</v>
      </c>
      <c r="E18" s="31">
        <v>1208.86</v>
      </c>
      <c r="F18" s="55"/>
    </row>
    <row r="19" spans="1:6" ht="15" customHeight="1">
      <c r="A19" s="36"/>
      <c r="B19" s="42"/>
      <c r="C19" s="41" t="s">
        <v>28</v>
      </c>
      <c r="D19" s="31">
        <f t="shared" si="0"/>
        <v>887.04</v>
      </c>
      <c r="E19" s="31">
        <v>887.04</v>
      </c>
      <c r="F19" s="55"/>
    </row>
    <row r="20" spans="1:6" ht="15" customHeight="1">
      <c r="A20" s="36"/>
      <c r="B20" s="42"/>
      <c r="C20" s="41" t="s">
        <v>29</v>
      </c>
      <c r="D20" s="31"/>
      <c r="E20" s="31"/>
      <c r="F20" s="55"/>
    </row>
    <row r="21" spans="1:6" ht="15" customHeight="1">
      <c r="A21" s="36"/>
      <c r="B21" s="42"/>
      <c r="C21" s="41" t="s">
        <v>30</v>
      </c>
      <c r="D21" s="31">
        <f t="shared" si="0"/>
        <v>7.1</v>
      </c>
      <c r="E21" s="31">
        <v>7.1</v>
      </c>
      <c r="F21" s="55"/>
    </row>
    <row r="22" spans="1:6" ht="15" customHeight="1">
      <c r="A22" s="36"/>
      <c r="B22" s="42"/>
      <c r="C22" s="41" t="s">
        <v>31</v>
      </c>
      <c r="D22" s="31"/>
      <c r="E22" s="31"/>
      <c r="F22" s="55"/>
    </row>
    <row r="23" spans="1:6" ht="15" customHeight="1">
      <c r="A23" s="36"/>
      <c r="B23" s="42"/>
      <c r="C23" s="41" t="s">
        <v>32</v>
      </c>
      <c r="D23" s="31"/>
      <c r="E23" s="31"/>
      <c r="F23" s="55"/>
    </row>
    <row r="24" spans="1:6" ht="15" customHeight="1">
      <c r="A24" s="36"/>
      <c r="B24" s="42"/>
      <c r="C24" s="41" t="s">
        <v>33</v>
      </c>
      <c r="D24" s="31"/>
      <c r="E24" s="31"/>
      <c r="F24" s="55"/>
    </row>
    <row r="25" spans="1:6" ht="15" customHeight="1">
      <c r="A25" s="36"/>
      <c r="B25" s="42"/>
      <c r="C25" s="41" t="s">
        <v>34</v>
      </c>
      <c r="D25" s="31">
        <f t="shared" si="0"/>
        <v>149.85</v>
      </c>
      <c r="E25" s="31">
        <v>149.85</v>
      </c>
      <c r="F25" s="55"/>
    </row>
    <row r="26" spans="1:6" ht="15" customHeight="1">
      <c r="A26" s="36"/>
      <c r="B26" s="42"/>
      <c r="C26" s="41" t="s">
        <v>35</v>
      </c>
      <c r="D26" s="31"/>
      <c r="E26" s="31"/>
      <c r="F26" s="55"/>
    </row>
    <row r="27" spans="1:6" ht="15" customHeight="1">
      <c r="A27" s="36"/>
      <c r="B27" s="42"/>
      <c r="C27" s="41" t="s">
        <v>36</v>
      </c>
      <c r="D27" s="31">
        <f t="shared" si="0"/>
        <v>1.33</v>
      </c>
      <c r="E27" s="31">
        <v>1.33</v>
      </c>
      <c r="F27" s="55"/>
    </row>
    <row r="28" spans="1:6" ht="15" customHeight="1">
      <c r="A28" s="36"/>
      <c r="B28" s="42"/>
      <c r="C28" s="41" t="s">
        <v>37</v>
      </c>
      <c r="D28" s="31">
        <f t="shared" si="0"/>
        <v>25</v>
      </c>
      <c r="E28" s="31"/>
      <c r="F28" s="55">
        <v>25</v>
      </c>
    </row>
    <row r="29" spans="1:6" ht="15" customHeight="1">
      <c r="A29" s="36"/>
      <c r="B29" s="42"/>
      <c r="C29" s="41" t="s">
        <v>38</v>
      </c>
      <c r="D29" s="31"/>
      <c r="E29" s="31"/>
      <c r="F29" s="55"/>
    </row>
    <row r="30" spans="1:6" ht="15" customHeight="1">
      <c r="A30" s="36"/>
      <c r="B30" s="42"/>
      <c r="C30" s="56" t="s">
        <v>39</v>
      </c>
      <c r="D30" s="31"/>
      <c r="E30" s="31"/>
      <c r="F30" s="55"/>
    </row>
    <row r="31" spans="1:6" ht="15" customHeight="1">
      <c r="A31" s="57" t="s">
        <v>40</v>
      </c>
      <c r="B31" s="31">
        <f>SUM(B7:B8)</f>
        <v>9867.65</v>
      </c>
      <c r="C31" s="52" t="s">
        <v>41</v>
      </c>
      <c r="D31" s="31">
        <f t="shared" si="0"/>
        <v>10681.28</v>
      </c>
      <c r="E31" s="31">
        <f>SUM(E7:E30)</f>
        <v>8589.050000000001</v>
      </c>
      <c r="F31" s="31">
        <f>SUM(F7:F30)</f>
        <v>2092.23</v>
      </c>
    </row>
    <row r="32" spans="1:6" ht="15" customHeight="1">
      <c r="A32" s="36" t="s">
        <v>81</v>
      </c>
      <c r="B32" s="31">
        <v>1032.15</v>
      </c>
      <c r="C32" s="38" t="s">
        <v>82</v>
      </c>
      <c r="D32" s="31">
        <f t="shared" si="0"/>
        <v>218.52</v>
      </c>
      <c r="E32" s="31">
        <v>218.52</v>
      </c>
      <c r="F32" s="55"/>
    </row>
    <row r="33" spans="1:6" ht="15" customHeight="1">
      <c r="A33" s="36" t="s">
        <v>79</v>
      </c>
      <c r="B33" s="31">
        <v>1032.15</v>
      </c>
      <c r="C33" s="38"/>
      <c r="D33" s="31"/>
      <c r="E33" s="42"/>
      <c r="F33" s="58"/>
    </row>
    <row r="34" spans="1:6" ht="15" customHeight="1">
      <c r="A34" s="36" t="s">
        <v>80</v>
      </c>
      <c r="B34" s="31"/>
      <c r="C34" s="38"/>
      <c r="D34" s="31"/>
      <c r="E34" s="42"/>
      <c r="F34" s="58"/>
    </row>
    <row r="35" spans="1:6" ht="15" customHeight="1">
      <c r="A35" s="59" t="s">
        <v>46</v>
      </c>
      <c r="B35" s="60">
        <f>B31+B32</f>
        <v>10899.8</v>
      </c>
      <c r="C35" s="61" t="s">
        <v>46</v>
      </c>
      <c r="D35" s="31">
        <f t="shared" si="0"/>
        <v>10899.800000000001</v>
      </c>
      <c r="E35" s="60">
        <f>SUM(E31:E34)</f>
        <v>8807.570000000002</v>
      </c>
      <c r="F35" s="62">
        <f>SUM(F31:F34)</f>
        <v>2092.23</v>
      </c>
    </row>
    <row r="36" spans="1:6" ht="15" customHeight="1">
      <c r="A36" s="107" t="s">
        <v>83</v>
      </c>
      <c r="B36" s="108" t="s">
        <v>83</v>
      </c>
      <c r="C36" s="108" t="s">
        <v>83</v>
      </c>
      <c r="D36" s="108" t="s">
        <v>83</v>
      </c>
      <c r="E36" s="108" t="s">
        <v>83</v>
      </c>
      <c r="F36" s="108" t="s">
        <v>83</v>
      </c>
    </row>
    <row r="37" spans="1:6" ht="15" customHeight="1">
      <c r="A37" s="109"/>
      <c r="B37" s="111"/>
      <c r="C37" s="143"/>
      <c r="D37" s="111"/>
      <c r="E37" s="111"/>
      <c r="F37" s="112"/>
    </row>
  </sheetData>
  <sheetProtection/>
  <mergeCells count="8">
    <mergeCell ref="A36:F36"/>
    <mergeCell ref="A37:F37"/>
    <mergeCell ref="A4:B4"/>
    <mergeCell ref="C4:F4"/>
    <mergeCell ref="A5:A6"/>
    <mergeCell ref="B5:B6"/>
    <mergeCell ref="C5:C6"/>
    <mergeCell ref="D5:F5"/>
  </mergeCells>
  <printOptions/>
  <pageMargins left="0.75" right="0.75" top="1" bottom="1" header="0.5" footer="0.5"/>
  <pageSetup fitToHeight="1" fitToWidth="1" horizontalDpi="300" verticalDpi="300" orientation="portrait" scale="58"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115"/>
  <sheetViews>
    <sheetView zoomScalePageLayoutView="0" workbookViewId="0" topLeftCell="A1">
      <pane ySplit="7" topLeftCell="A26" activePane="bottomLeft" state="frozen"/>
      <selection pane="topLeft" activeCell="A1" sqref="A1"/>
      <selection pane="bottomLeft" activeCell="H8" sqref="H8"/>
    </sheetView>
  </sheetViews>
  <sheetFormatPr defaultColWidth="8.8515625" defaultRowHeight="12.75"/>
  <cols>
    <col min="1" max="3" width="3.421875" style="19" customWidth="1"/>
    <col min="4" max="4" width="37.421875" style="19" customWidth="1"/>
    <col min="5" max="5" width="17.140625" style="19" customWidth="1"/>
    <col min="6" max="6" width="11.57421875" style="19" customWidth="1"/>
    <col min="7" max="7" width="13.28125" style="19" customWidth="1"/>
    <col min="8" max="9" width="21.421875" style="19" customWidth="1"/>
    <col min="10" max="10" width="17.140625" style="19" customWidth="1"/>
    <col min="11" max="16384" width="8.8515625" style="19" customWidth="1"/>
  </cols>
  <sheetData>
    <row r="1" spans="1:11" ht="27.75" customHeight="1">
      <c r="A1" s="14"/>
      <c r="B1" s="15"/>
      <c r="C1" s="15"/>
      <c r="D1" s="15"/>
      <c r="E1" s="16" t="s">
        <v>84</v>
      </c>
      <c r="F1" s="15"/>
      <c r="G1" s="15"/>
      <c r="H1" s="15"/>
      <c r="I1" s="15"/>
      <c r="J1" s="17"/>
      <c r="K1" s="18"/>
    </row>
    <row r="2" spans="1:11" ht="15" customHeight="1">
      <c r="A2" s="21"/>
      <c r="B2" s="20"/>
      <c r="C2" s="20"/>
      <c r="D2" s="20"/>
      <c r="E2" s="20"/>
      <c r="F2" s="20"/>
      <c r="G2" s="20"/>
      <c r="H2" s="20"/>
      <c r="I2" s="20"/>
      <c r="J2" s="22" t="s">
        <v>85</v>
      </c>
      <c r="K2" s="18"/>
    </row>
    <row r="3" spans="1:11" ht="15" customHeight="1">
      <c r="A3" s="98" t="s">
        <v>496</v>
      </c>
      <c r="B3" s="23"/>
      <c r="C3" s="23"/>
      <c r="D3" s="23"/>
      <c r="E3" s="24" t="s">
        <v>3</v>
      </c>
      <c r="F3" s="23"/>
      <c r="G3" s="23"/>
      <c r="H3" s="23"/>
      <c r="I3" s="23"/>
      <c r="J3" s="25" t="s">
        <v>4</v>
      </c>
      <c r="K3" s="18"/>
    </row>
    <row r="4" spans="1:10" ht="15" customHeight="1">
      <c r="A4" s="158" t="s">
        <v>7</v>
      </c>
      <c r="B4" s="159" t="s">
        <v>7</v>
      </c>
      <c r="C4" s="159" t="s">
        <v>7</v>
      </c>
      <c r="D4" s="159" t="s">
        <v>7</v>
      </c>
      <c r="E4" s="125" t="s">
        <v>86</v>
      </c>
      <c r="F4" s="125" t="s">
        <v>87</v>
      </c>
      <c r="G4" s="125" t="s">
        <v>88</v>
      </c>
      <c r="H4" s="126" t="s">
        <v>88</v>
      </c>
      <c r="I4" s="126" t="s">
        <v>88</v>
      </c>
      <c r="J4" s="125" t="s">
        <v>45</v>
      </c>
    </row>
    <row r="5" spans="1:10" ht="15" customHeight="1">
      <c r="A5" s="127" t="s">
        <v>56</v>
      </c>
      <c r="B5" s="126" t="s">
        <v>56</v>
      </c>
      <c r="C5" s="126" t="s">
        <v>56</v>
      </c>
      <c r="D5" s="125" t="s">
        <v>57</v>
      </c>
      <c r="E5" s="126" t="s">
        <v>86</v>
      </c>
      <c r="F5" s="126" t="s">
        <v>87</v>
      </c>
      <c r="G5" s="125" t="s">
        <v>60</v>
      </c>
      <c r="H5" s="125" t="s">
        <v>67</v>
      </c>
      <c r="I5" s="125" t="s">
        <v>68</v>
      </c>
      <c r="J5" s="126" t="s">
        <v>45</v>
      </c>
    </row>
    <row r="6" spans="1:10" ht="30.75" customHeight="1">
      <c r="A6" s="128" t="s">
        <v>56</v>
      </c>
      <c r="B6" s="126" t="s">
        <v>56</v>
      </c>
      <c r="C6" s="126" t="s">
        <v>56</v>
      </c>
      <c r="D6" s="126" t="s">
        <v>57</v>
      </c>
      <c r="E6" s="126" t="s">
        <v>86</v>
      </c>
      <c r="F6" s="126" t="s">
        <v>87</v>
      </c>
      <c r="G6" s="126" t="s">
        <v>60</v>
      </c>
      <c r="H6" s="126" t="s">
        <v>67</v>
      </c>
      <c r="I6" s="126" t="s">
        <v>68</v>
      </c>
      <c r="J6" s="126" t="s">
        <v>45</v>
      </c>
    </row>
    <row r="7" spans="1:10" ht="15" customHeight="1">
      <c r="A7" s="128" t="s">
        <v>56</v>
      </c>
      <c r="B7" s="126" t="s">
        <v>56</v>
      </c>
      <c r="C7" s="126" t="s">
        <v>56</v>
      </c>
      <c r="D7" s="126" t="s">
        <v>57</v>
      </c>
      <c r="E7" s="126" t="s">
        <v>86</v>
      </c>
      <c r="F7" s="126" t="s">
        <v>87</v>
      </c>
      <c r="G7" s="126" t="s">
        <v>60</v>
      </c>
      <c r="H7" s="126" t="s">
        <v>67</v>
      </c>
      <c r="I7" s="126" t="s">
        <v>68</v>
      </c>
      <c r="J7" s="126" t="s">
        <v>45</v>
      </c>
    </row>
    <row r="8" spans="1:10" ht="15" customHeight="1">
      <c r="A8" s="127" t="s">
        <v>60</v>
      </c>
      <c r="B8" s="126" t="s">
        <v>60</v>
      </c>
      <c r="C8" s="126" t="s">
        <v>60</v>
      </c>
      <c r="D8" s="126" t="s">
        <v>60</v>
      </c>
      <c r="E8" s="31">
        <f>E25+E72+E81</f>
        <v>1032.1499999999999</v>
      </c>
      <c r="F8" s="84">
        <f>F9+F19+F22+F25+F57+F67+F72+F81+F93+F99+F102+F107</f>
        <v>7775.410000000002</v>
      </c>
      <c r="G8" s="84">
        <f>H8+I8</f>
        <v>8589.04</v>
      </c>
      <c r="H8" s="85">
        <f>H9+H22+H25+H57+H72+H81+H102</f>
        <v>2644.65</v>
      </c>
      <c r="I8" s="84">
        <f>I9+I19+I25+I57+I67+I72+I81+I93+I99+I102+I107</f>
        <v>5944.39</v>
      </c>
      <c r="J8" s="84">
        <f>J25+J81</f>
        <v>218.52</v>
      </c>
    </row>
    <row r="9" spans="1:10" ht="15" customHeight="1">
      <c r="A9" s="131" t="s">
        <v>61</v>
      </c>
      <c r="B9" s="132" t="s">
        <v>61</v>
      </c>
      <c r="C9" s="132" t="s">
        <v>61</v>
      </c>
      <c r="D9" s="45" t="s">
        <v>62</v>
      </c>
      <c r="E9" s="46"/>
      <c r="F9" s="46">
        <f>F10+F13+F15+F17</f>
        <v>1597.9</v>
      </c>
      <c r="G9" s="84">
        <f aca="true" t="shared" si="0" ref="G9:G72">H9+I9</f>
        <v>1597.8999999999999</v>
      </c>
      <c r="H9" s="46">
        <f>H10+H13</f>
        <v>1186.05</v>
      </c>
      <c r="I9" s="84">
        <f>I10+I15+I17</f>
        <v>411.84999999999997</v>
      </c>
      <c r="J9" s="83"/>
    </row>
    <row r="10" spans="1:10" ht="15" customHeight="1">
      <c r="A10" s="131">
        <v>20103</v>
      </c>
      <c r="B10" s="132"/>
      <c r="C10" s="132"/>
      <c r="D10" s="75" t="s">
        <v>384</v>
      </c>
      <c r="E10" s="46"/>
      <c r="F10" s="46">
        <f>SUM(F11:F12)</f>
        <v>1438.05</v>
      </c>
      <c r="G10" s="84">
        <f t="shared" si="0"/>
        <v>1438.05</v>
      </c>
      <c r="H10" s="46">
        <f>H11</f>
        <v>1048.98</v>
      </c>
      <c r="I10" s="84">
        <f>I12</f>
        <v>389.07</v>
      </c>
      <c r="J10" s="83"/>
    </row>
    <row r="11" spans="1:10" ht="15" customHeight="1">
      <c r="A11" s="116">
        <v>2010301</v>
      </c>
      <c r="B11" s="117"/>
      <c r="C11" s="118"/>
      <c r="D11" s="76" t="s">
        <v>385</v>
      </c>
      <c r="E11" s="46"/>
      <c r="F11" s="83">
        <v>1048.98</v>
      </c>
      <c r="G11" s="31">
        <f t="shared" si="0"/>
        <v>1048.98</v>
      </c>
      <c r="H11" s="83">
        <v>1048.98</v>
      </c>
      <c r="I11" s="83"/>
      <c r="J11" s="83"/>
    </row>
    <row r="12" spans="1:10" ht="15" customHeight="1">
      <c r="A12" s="116">
        <v>2010302</v>
      </c>
      <c r="B12" s="117"/>
      <c r="C12" s="118"/>
      <c r="D12" s="76" t="s">
        <v>386</v>
      </c>
      <c r="E12" s="46"/>
      <c r="F12" s="83">
        <v>389.07</v>
      </c>
      <c r="G12" s="31">
        <f t="shared" si="0"/>
        <v>389.07</v>
      </c>
      <c r="H12" s="83"/>
      <c r="I12" s="83">
        <v>389.07</v>
      </c>
      <c r="J12" s="83"/>
    </row>
    <row r="13" spans="1:10" ht="15" customHeight="1">
      <c r="A13" s="138">
        <v>20106</v>
      </c>
      <c r="B13" s="139"/>
      <c r="C13" s="139"/>
      <c r="D13" s="75" t="s">
        <v>387</v>
      </c>
      <c r="E13" s="46"/>
      <c r="F13" s="84">
        <f>F14</f>
        <v>137.07</v>
      </c>
      <c r="G13" s="84">
        <f t="shared" si="0"/>
        <v>137.07</v>
      </c>
      <c r="H13" s="84">
        <f>H14</f>
        <v>137.07</v>
      </c>
      <c r="I13" s="83"/>
      <c r="J13" s="83"/>
    </row>
    <row r="14" spans="1:10" ht="15" customHeight="1">
      <c r="A14" s="131">
        <v>2010601</v>
      </c>
      <c r="B14" s="132"/>
      <c r="C14" s="132"/>
      <c r="D14" s="76" t="s">
        <v>388</v>
      </c>
      <c r="E14" s="46"/>
      <c r="F14" s="83">
        <v>137.07</v>
      </c>
      <c r="G14" s="31">
        <f t="shared" si="0"/>
        <v>137.07</v>
      </c>
      <c r="H14" s="83">
        <v>137.07</v>
      </c>
      <c r="I14" s="83"/>
      <c r="J14" s="83"/>
    </row>
    <row r="15" spans="1:10" ht="15" customHeight="1">
      <c r="A15" s="138">
        <v>20132</v>
      </c>
      <c r="B15" s="139"/>
      <c r="C15" s="139"/>
      <c r="D15" s="75" t="s">
        <v>389</v>
      </c>
      <c r="E15" s="46"/>
      <c r="F15" s="84">
        <f>F16</f>
        <v>17.38</v>
      </c>
      <c r="G15" s="84">
        <f t="shared" si="0"/>
        <v>17.38</v>
      </c>
      <c r="H15" s="83"/>
      <c r="I15" s="84">
        <f>I16</f>
        <v>17.38</v>
      </c>
      <c r="J15" s="83"/>
    </row>
    <row r="16" spans="1:10" ht="15" customHeight="1">
      <c r="A16" s="133">
        <v>2013299</v>
      </c>
      <c r="B16" s="132"/>
      <c r="C16" s="132"/>
      <c r="D16" s="76" t="s">
        <v>390</v>
      </c>
      <c r="E16" s="46"/>
      <c r="F16" s="83">
        <v>17.38</v>
      </c>
      <c r="G16" s="31">
        <f t="shared" si="0"/>
        <v>17.38</v>
      </c>
      <c r="H16" s="83"/>
      <c r="I16" s="83">
        <v>17.38</v>
      </c>
      <c r="J16" s="83"/>
    </row>
    <row r="17" spans="1:10" ht="15" customHeight="1">
      <c r="A17" s="113">
        <v>20138</v>
      </c>
      <c r="B17" s="114"/>
      <c r="C17" s="115"/>
      <c r="D17" s="79" t="s">
        <v>441</v>
      </c>
      <c r="E17" s="46"/>
      <c r="F17" s="84">
        <f>F18</f>
        <v>5.4</v>
      </c>
      <c r="G17" s="84">
        <f t="shared" si="0"/>
        <v>5.4</v>
      </c>
      <c r="H17" s="83"/>
      <c r="I17" s="84">
        <f>I18</f>
        <v>5.4</v>
      </c>
      <c r="J17" s="83"/>
    </row>
    <row r="18" spans="1:10" ht="15" customHeight="1">
      <c r="A18" s="116">
        <v>2013899</v>
      </c>
      <c r="B18" s="117"/>
      <c r="C18" s="118"/>
      <c r="D18" s="78" t="s">
        <v>444</v>
      </c>
      <c r="E18" s="46"/>
      <c r="F18" s="83">
        <v>5.4</v>
      </c>
      <c r="G18" s="31">
        <f t="shared" si="0"/>
        <v>5.4</v>
      </c>
      <c r="H18" s="83"/>
      <c r="I18" s="83">
        <v>5.4</v>
      </c>
      <c r="J18" s="83"/>
    </row>
    <row r="19" spans="1:10" ht="15" customHeight="1">
      <c r="A19" s="113">
        <v>203</v>
      </c>
      <c r="B19" s="114"/>
      <c r="C19" s="115"/>
      <c r="D19" s="79" t="s">
        <v>442</v>
      </c>
      <c r="E19" s="46"/>
      <c r="F19" s="84">
        <f>F20</f>
        <v>0.26</v>
      </c>
      <c r="G19" s="84">
        <f t="shared" si="0"/>
        <v>0.26</v>
      </c>
      <c r="H19" s="83"/>
      <c r="I19" s="84">
        <f>I20</f>
        <v>0.26</v>
      </c>
      <c r="J19" s="83"/>
    </row>
    <row r="20" spans="1:10" ht="15" customHeight="1">
      <c r="A20" s="113">
        <v>20399</v>
      </c>
      <c r="B20" s="114"/>
      <c r="C20" s="115"/>
      <c r="D20" s="79" t="s">
        <v>443</v>
      </c>
      <c r="E20" s="46"/>
      <c r="F20" s="84">
        <f>F21</f>
        <v>0.26</v>
      </c>
      <c r="G20" s="84">
        <f t="shared" si="0"/>
        <v>0.26</v>
      </c>
      <c r="H20" s="83"/>
      <c r="I20" s="83">
        <f>I21</f>
        <v>0.26</v>
      </c>
      <c r="J20" s="83"/>
    </row>
    <row r="21" spans="1:10" ht="15" customHeight="1">
      <c r="A21" s="116">
        <v>2039901</v>
      </c>
      <c r="B21" s="117"/>
      <c r="C21" s="118"/>
      <c r="D21" s="78" t="s">
        <v>445</v>
      </c>
      <c r="E21" s="46"/>
      <c r="F21" s="83">
        <v>0.26</v>
      </c>
      <c r="G21" s="31">
        <f t="shared" si="0"/>
        <v>0.26</v>
      </c>
      <c r="H21" s="83"/>
      <c r="I21" s="83">
        <v>0.26</v>
      </c>
      <c r="J21" s="83"/>
    </row>
    <row r="22" spans="1:10" ht="15" customHeight="1">
      <c r="A22" s="138">
        <v>207</v>
      </c>
      <c r="B22" s="139"/>
      <c r="C22" s="139"/>
      <c r="D22" s="75" t="s">
        <v>391</v>
      </c>
      <c r="E22" s="46"/>
      <c r="F22" s="84">
        <f>F23</f>
        <v>165.87</v>
      </c>
      <c r="G22" s="84">
        <f t="shared" si="0"/>
        <v>165.87</v>
      </c>
      <c r="H22" s="84">
        <f>H23</f>
        <v>165.87</v>
      </c>
      <c r="I22" s="83"/>
      <c r="J22" s="83"/>
    </row>
    <row r="23" spans="1:10" ht="15" customHeight="1">
      <c r="A23" s="131">
        <v>20701</v>
      </c>
      <c r="B23" s="132"/>
      <c r="C23" s="132"/>
      <c r="D23" s="75" t="s">
        <v>392</v>
      </c>
      <c r="E23" s="46"/>
      <c r="F23" s="83">
        <f>F24</f>
        <v>165.87</v>
      </c>
      <c r="G23" s="84">
        <f t="shared" si="0"/>
        <v>165.87</v>
      </c>
      <c r="H23" s="84">
        <f>H24</f>
        <v>165.87</v>
      </c>
      <c r="I23" s="83"/>
      <c r="J23" s="83"/>
    </row>
    <row r="24" spans="1:10" ht="15" customHeight="1">
      <c r="A24" s="155">
        <v>2070109</v>
      </c>
      <c r="B24" s="156"/>
      <c r="C24" s="157"/>
      <c r="D24" s="76" t="s">
        <v>393</v>
      </c>
      <c r="E24" s="46"/>
      <c r="F24" s="83">
        <v>165.87</v>
      </c>
      <c r="G24" s="31">
        <f t="shared" si="0"/>
        <v>165.87</v>
      </c>
      <c r="H24" s="83">
        <v>165.87</v>
      </c>
      <c r="I24" s="83"/>
      <c r="J24" s="83"/>
    </row>
    <row r="25" spans="1:10" ht="15" customHeight="1">
      <c r="A25" s="138">
        <v>208</v>
      </c>
      <c r="B25" s="139"/>
      <c r="C25" s="139"/>
      <c r="D25" s="75" t="s">
        <v>394</v>
      </c>
      <c r="E25" s="46">
        <f>E43+E47+E55</f>
        <v>124.59</v>
      </c>
      <c r="F25" s="84">
        <f>F26+F28+F30+F34+F41+F43+F45+F47+F49+F52</f>
        <v>1894.94</v>
      </c>
      <c r="G25" s="84">
        <f t="shared" si="0"/>
        <v>1829.53</v>
      </c>
      <c r="H25" s="84">
        <f>H26+H30</f>
        <v>430.22</v>
      </c>
      <c r="I25" s="84">
        <f>I28+I34+I41+I43+I45+I47+I49+I52+I55</f>
        <v>1399.31</v>
      </c>
      <c r="J25" s="84">
        <v>190</v>
      </c>
    </row>
    <row r="26" spans="1:10" ht="15" customHeight="1">
      <c r="A26" s="113">
        <v>20801</v>
      </c>
      <c r="B26" s="114"/>
      <c r="C26" s="115"/>
      <c r="D26" s="75" t="s">
        <v>395</v>
      </c>
      <c r="E26" s="46"/>
      <c r="F26" s="84">
        <f>F27</f>
        <v>55.85</v>
      </c>
      <c r="G26" s="31">
        <f t="shared" si="0"/>
        <v>55.85</v>
      </c>
      <c r="H26" s="84">
        <f>H27</f>
        <v>55.85</v>
      </c>
      <c r="I26" s="83"/>
      <c r="J26" s="83"/>
    </row>
    <row r="27" spans="1:10" ht="15" customHeight="1">
      <c r="A27" s="116">
        <v>2080109</v>
      </c>
      <c r="B27" s="117"/>
      <c r="C27" s="118"/>
      <c r="D27" s="76" t="s">
        <v>396</v>
      </c>
      <c r="E27" s="46"/>
      <c r="F27" s="83">
        <v>55.85</v>
      </c>
      <c r="G27" s="31">
        <f t="shared" si="0"/>
        <v>55.85</v>
      </c>
      <c r="H27" s="83">
        <v>55.85</v>
      </c>
      <c r="I27" s="83"/>
      <c r="J27" s="83"/>
    </row>
    <row r="28" spans="1:10" ht="15" customHeight="1">
      <c r="A28" s="113">
        <v>20802</v>
      </c>
      <c r="B28" s="114"/>
      <c r="C28" s="73"/>
      <c r="D28" s="75" t="s">
        <v>397</v>
      </c>
      <c r="E28" s="46"/>
      <c r="F28" s="84">
        <f>F29</f>
        <v>152.48</v>
      </c>
      <c r="G28" s="84">
        <f t="shared" si="0"/>
        <v>152.48</v>
      </c>
      <c r="H28" s="83"/>
      <c r="I28" s="84">
        <f>I29</f>
        <v>152.48</v>
      </c>
      <c r="J28" s="83"/>
    </row>
    <row r="29" spans="1:10" ht="15" customHeight="1">
      <c r="A29" s="116">
        <v>2080208</v>
      </c>
      <c r="B29" s="117"/>
      <c r="C29" s="118"/>
      <c r="D29" s="76" t="s">
        <v>398</v>
      </c>
      <c r="E29" s="46"/>
      <c r="F29" s="83">
        <v>152.48</v>
      </c>
      <c r="G29" s="31">
        <f t="shared" si="0"/>
        <v>152.48</v>
      </c>
      <c r="H29" s="83"/>
      <c r="I29" s="83">
        <v>152.48</v>
      </c>
      <c r="J29" s="83"/>
    </row>
    <row r="30" spans="1:10" ht="15" customHeight="1">
      <c r="A30" s="113">
        <v>20805</v>
      </c>
      <c r="B30" s="114"/>
      <c r="C30" s="73"/>
      <c r="D30" s="75" t="s">
        <v>399</v>
      </c>
      <c r="E30" s="46"/>
      <c r="F30" s="84">
        <f>SUM(F31:F33)</f>
        <v>374.37</v>
      </c>
      <c r="G30" s="31">
        <f t="shared" si="0"/>
        <v>374.37</v>
      </c>
      <c r="H30" s="84">
        <f>SUM(H31:H33)</f>
        <v>374.37</v>
      </c>
      <c r="I30" s="83"/>
      <c r="J30" s="83"/>
    </row>
    <row r="31" spans="1:10" ht="15" customHeight="1">
      <c r="A31" s="116">
        <v>2080505</v>
      </c>
      <c r="B31" s="117"/>
      <c r="C31" s="118"/>
      <c r="D31" s="76" t="s">
        <v>400</v>
      </c>
      <c r="E31" s="46"/>
      <c r="F31" s="83">
        <v>182.92</v>
      </c>
      <c r="G31" s="31">
        <f t="shared" si="0"/>
        <v>182.92</v>
      </c>
      <c r="H31" s="83">
        <v>182.92</v>
      </c>
      <c r="I31" s="83"/>
      <c r="J31" s="83"/>
    </row>
    <row r="32" spans="1:10" ht="15" customHeight="1">
      <c r="A32" s="116">
        <v>2080506</v>
      </c>
      <c r="B32" s="117"/>
      <c r="C32" s="118"/>
      <c r="D32" s="76" t="s">
        <v>401</v>
      </c>
      <c r="E32" s="46"/>
      <c r="F32" s="83">
        <v>73.06</v>
      </c>
      <c r="G32" s="31">
        <f t="shared" si="0"/>
        <v>73.06</v>
      </c>
      <c r="H32" s="83">
        <v>73.06</v>
      </c>
      <c r="I32" s="83"/>
      <c r="J32" s="83"/>
    </row>
    <row r="33" spans="1:10" ht="15" customHeight="1">
      <c r="A33" s="116">
        <v>2080599</v>
      </c>
      <c r="B33" s="117"/>
      <c r="C33" s="118"/>
      <c r="D33" s="76" t="s">
        <v>402</v>
      </c>
      <c r="E33" s="46"/>
      <c r="F33" s="83">
        <v>118.39</v>
      </c>
      <c r="G33" s="31">
        <f t="shared" si="0"/>
        <v>118.39</v>
      </c>
      <c r="H33" s="83">
        <v>118.39</v>
      </c>
      <c r="I33" s="83"/>
      <c r="J33" s="83"/>
    </row>
    <row r="34" spans="1:10" ht="15" customHeight="1">
      <c r="A34" s="113">
        <v>20808</v>
      </c>
      <c r="B34" s="114"/>
      <c r="C34" s="115"/>
      <c r="D34" s="79" t="s">
        <v>446</v>
      </c>
      <c r="E34" s="46"/>
      <c r="F34" s="84">
        <f>SUM(F35:F40)</f>
        <v>549.71</v>
      </c>
      <c r="G34" s="84">
        <f t="shared" si="0"/>
        <v>549.7</v>
      </c>
      <c r="H34" s="83"/>
      <c r="I34" s="84">
        <f>SUM(I35:I40)</f>
        <v>549.7</v>
      </c>
      <c r="J34" s="83"/>
    </row>
    <row r="35" spans="1:10" ht="15" customHeight="1">
      <c r="A35" s="116">
        <v>2080801</v>
      </c>
      <c r="B35" s="117"/>
      <c r="C35" s="118"/>
      <c r="D35" s="78" t="s">
        <v>449</v>
      </c>
      <c r="E35" s="46"/>
      <c r="F35" s="83">
        <v>51.28</v>
      </c>
      <c r="G35" s="31">
        <f t="shared" si="0"/>
        <v>51.27</v>
      </c>
      <c r="H35" s="83"/>
      <c r="I35" s="83">
        <v>51.27</v>
      </c>
      <c r="J35" s="83"/>
    </row>
    <row r="36" spans="1:10" ht="15" customHeight="1">
      <c r="A36" s="116">
        <v>2080802</v>
      </c>
      <c r="B36" s="117"/>
      <c r="C36" s="118"/>
      <c r="D36" s="78" t="s">
        <v>450</v>
      </c>
      <c r="E36" s="46"/>
      <c r="F36" s="83">
        <v>78.57</v>
      </c>
      <c r="G36" s="31">
        <f t="shared" si="0"/>
        <v>78.57</v>
      </c>
      <c r="H36" s="83"/>
      <c r="I36" s="83">
        <v>78.57</v>
      </c>
      <c r="J36" s="83"/>
    </row>
    <row r="37" spans="1:10" ht="15" customHeight="1">
      <c r="A37" s="116">
        <v>2080803</v>
      </c>
      <c r="B37" s="117"/>
      <c r="C37" s="118"/>
      <c r="D37" s="78" t="s">
        <v>451</v>
      </c>
      <c r="E37" s="46"/>
      <c r="F37" s="83">
        <v>236.17</v>
      </c>
      <c r="G37" s="31">
        <f t="shared" si="0"/>
        <v>236.17</v>
      </c>
      <c r="H37" s="83"/>
      <c r="I37" s="83">
        <v>236.17</v>
      </c>
      <c r="J37" s="83"/>
    </row>
    <row r="38" spans="1:10" ht="15" customHeight="1">
      <c r="A38" s="116">
        <v>2080805</v>
      </c>
      <c r="B38" s="117"/>
      <c r="C38" s="118"/>
      <c r="D38" s="78" t="s">
        <v>452</v>
      </c>
      <c r="E38" s="46"/>
      <c r="F38" s="83">
        <v>95.28</v>
      </c>
      <c r="G38" s="31">
        <f t="shared" si="0"/>
        <v>95.28</v>
      </c>
      <c r="H38" s="83"/>
      <c r="I38" s="83">
        <v>95.28</v>
      </c>
      <c r="J38" s="83"/>
    </row>
    <row r="39" spans="1:10" ht="15" customHeight="1">
      <c r="A39" s="116">
        <v>2080806</v>
      </c>
      <c r="B39" s="117"/>
      <c r="C39" s="118"/>
      <c r="D39" s="78" t="s">
        <v>453</v>
      </c>
      <c r="E39" s="46"/>
      <c r="F39" s="83">
        <v>17.79</v>
      </c>
      <c r="G39" s="31">
        <f t="shared" si="0"/>
        <v>17.79</v>
      </c>
      <c r="H39" s="83"/>
      <c r="I39" s="83">
        <v>17.79</v>
      </c>
      <c r="J39" s="83"/>
    </row>
    <row r="40" spans="1:10" ht="15" customHeight="1">
      <c r="A40" s="116">
        <v>2080899</v>
      </c>
      <c r="B40" s="117"/>
      <c r="C40" s="118"/>
      <c r="D40" s="78" t="s">
        <v>454</v>
      </c>
      <c r="E40" s="46"/>
      <c r="F40" s="83">
        <v>70.62</v>
      </c>
      <c r="G40" s="31">
        <f t="shared" si="0"/>
        <v>70.62</v>
      </c>
      <c r="H40" s="83"/>
      <c r="I40" s="83">
        <v>70.62</v>
      </c>
      <c r="J40" s="83"/>
    </row>
    <row r="41" spans="1:10" ht="15" customHeight="1">
      <c r="A41" s="113">
        <v>20809</v>
      </c>
      <c r="B41" s="114"/>
      <c r="C41" s="115"/>
      <c r="D41" s="79" t="s">
        <v>447</v>
      </c>
      <c r="E41" s="46"/>
      <c r="F41" s="84">
        <f>F42</f>
        <v>56.01</v>
      </c>
      <c r="G41" s="84">
        <f t="shared" si="0"/>
        <v>56.01</v>
      </c>
      <c r="H41" s="83"/>
      <c r="I41" s="84">
        <f>I42</f>
        <v>56.01</v>
      </c>
      <c r="J41" s="83"/>
    </row>
    <row r="42" spans="1:10" ht="15" customHeight="1">
      <c r="A42" s="116">
        <v>2080901</v>
      </c>
      <c r="B42" s="117"/>
      <c r="C42" s="118"/>
      <c r="D42" s="78" t="s">
        <v>455</v>
      </c>
      <c r="E42" s="46"/>
      <c r="F42" s="83">
        <v>56.01</v>
      </c>
      <c r="G42" s="31">
        <f t="shared" si="0"/>
        <v>56.01</v>
      </c>
      <c r="H42" s="83"/>
      <c r="I42" s="83">
        <v>56.01</v>
      </c>
      <c r="J42" s="83"/>
    </row>
    <row r="43" spans="1:10" ht="15" customHeight="1">
      <c r="A43" s="113">
        <v>20810</v>
      </c>
      <c r="B43" s="114"/>
      <c r="C43" s="115"/>
      <c r="D43" s="79" t="s">
        <v>448</v>
      </c>
      <c r="E43" s="46">
        <f>E44</f>
        <v>71.89</v>
      </c>
      <c r="F43" s="84">
        <f>F44</f>
        <v>2.16</v>
      </c>
      <c r="G43" s="84">
        <f t="shared" si="0"/>
        <v>74.05</v>
      </c>
      <c r="H43" s="83"/>
      <c r="I43" s="84">
        <f>I44</f>
        <v>74.05</v>
      </c>
      <c r="J43" s="83"/>
    </row>
    <row r="44" spans="1:10" ht="15" customHeight="1">
      <c r="A44" s="152">
        <v>2081002</v>
      </c>
      <c r="B44" s="153"/>
      <c r="C44" s="154"/>
      <c r="D44" s="89" t="s">
        <v>456</v>
      </c>
      <c r="E44" s="83">
        <v>71.89</v>
      </c>
      <c r="F44" s="83">
        <v>2.16</v>
      </c>
      <c r="G44" s="31">
        <f t="shared" si="0"/>
        <v>74.05</v>
      </c>
      <c r="H44" s="83"/>
      <c r="I44" s="83">
        <v>74.05</v>
      </c>
      <c r="J44" s="83"/>
    </row>
    <row r="45" spans="1:10" ht="15" customHeight="1">
      <c r="A45" s="113">
        <v>20811</v>
      </c>
      <c r="B45" s="114"/>
      <c r="C45" s="115"/>
      <c r="D45" s="75" t="s">
        <v>403</v>
      </c>
      <c r="E45" s="46"/>
      <c r="F45" s="84">
        <f>F46</f>
        <v>52.03</v>
      </c>
      <c r="G45" s="84">
        <f t="shared" si="0"/>
        <v>52.03</v>
      </c>
      <c r="H45" s="83"/>
      <c r="I45" s="84">
        <f>I46</f>
        <v>52.03</v>
      </c>
      <c r="J45" s="83"/>
    </row>
    <row r="46" spans="1:10" ht="15" customHeight="1">
      <c r="A46" s="116">
        <v>2081107</v>
      </c>
      <c r="B46" s="117"/>
      <c r="C46" s="118"/>
      <c r="D46" s="76" t="s">
        <v>404</v>
      </c>
      <c r="E46" s="46"/>
      <c r="F46" s="83">
        <v>52.03</v>
      </c>
      <c r="G46" s="31">
        <f t="shared" si="0"/>
        <v>52.03</v>
      </c>
      <c r="H46" s="83"/>
      <c r="I46" s="83">
        <v>52.03</v>
      </c>
      <c r="J46" s="83"/>
    </row>
    <row r="47" spans="1:10" ht="15" customHeight="1">
      <c r="A47" s="113">
        <v>20820</v>
      </c>
      <c r="B47" s="114"/>
      <c r="C47" s="115"/>
      <c r="D47" s="75" t="s">
        <v>405</v>
      </c>
      <c r="E47" s="46">
        <f>E48</f>
        <v>45.94</v>
      </c>
      <c r="F47" s="84">
        <f>F48</f>
        <v>21.6</v>
      </c>
      <c r="G47" s="84">
        <f t="shared" si="0"/>
        <v>67.55</v>
      </c>
      <c r="H47" s="83"/>
      <c r="I47" s="84">
        <f>I48</f>
        <v>67.55</v>
      </c>
      <c r="J47" s="83"/>
    </row>
    <row r="48" spans="1:10" ht="15" customHeight="1">
      <c r="A48" s="116">
        <v>2082001</v>
      </c>
      <c r="B48" s="117"/>
      <c r="C48" s="118"/>
      <c r="D48" s="76" t="s">
        <v>406</v>
      </c>
      <c r="E48" s="83">
        <v>45.94</v>
      </c>
      <c r="F48" s="83">
        <v>21.6</v>
      </c>
      <c r="G48" s="31">
        <f t="shared" si="0"/>
        <v>67.55</v>
      </c>
      <c r="H48" s="83"/>
      <c r="I48" s="83">
        <v>67.55</v>
      </c>
      <c r="J48" s="83"/>
    </row>
    <row r="49" spans="1:10" ht="15" customHeight="1">
      <c r="A49" s="113">
        <v>20821</v>
      </c>
      <c r="B49" s="114"/>
      <c r="C49" s="115"/>
      <c r="D49" s="75" t="s">
        <v>407</v>
      </c>
      <c r="E49" s="46"/>
      <c r="F49" s="84">
        <f>SUM(F50:F51)</f>
        <v>553.3</v>
      </c>
      <c r="G49" s="84">
        <f t="shared" si="0"/>
        <v>363.29999999999995</v>
      </c>
      <c r="H49" s="83"/>
      <c r="I49" s="84">
        <f>SUM(I50:I51)</f>
        <v>363.29999999999995</v>
      </c>
      <c r="J49" s="84">
        <f>J50</f>
        <v>190</v>
      </c>
    </row>
    <row r="50" spans="1:10" ht="15" customHeight="1">
      <c r="A50" s="116">
        <v>2082101</v>
      </c>
      <c r="B50" s="117"/>
      <c r="C50" s="118"/>
      <c r="D50" s="76" t="s">
        <v>408</v>
      </c>
      <c r="E50" s="46"/>
      <c r="F50" s="83">
        <v>347.04</v>
      </c>
      <c r="G50" s="31">
        <f t="shared" si="0"/>
        <v>157.04</v>
      </c>
      <c r="H50" s="83"/>
      <c r="I50" s="83">
        <v>157.04</v>
      </c>
      <c r="J50" s="83">
        <v>190</v>
      </c>
    </row>
    <row r="51" spans="1:10" ht="15" customHeight="1">
      <c r="A51" s="116">
        <v>2082102</v>
      </c>
      <c r="B51" s="117"/>
      <c r="C51" s="118"/>
      <c r="D51" s="76" t="s">
        <v>409</v>
      </c>
      <c r="E51" s="46"/>
      <c r="F51" s="83">
        <v>206.26</v>
      </c>
      <c r="G51" s="31">
        <f t="shared" si="0"/>
        <v>206.26</v>
      </c>
      <c r="H51" s="83"/>
      <c r="I51" s="83">
        <v>206.26</v>
      </c>
      <c r="J51" s="83"/>
    </row>
    <row r="52" spans="1:10" ht="15" customHeight="1">
      <c r="A52" s="113">
        <v>20825</v>
      </c>
      <c r="B52" s="114"/>
      <c r="C52" s="115"/>
      <c r="D52" s="75" t="s">
        <v>410</v>
      </c>
      <c r="E52" s="46"/>
      <c r="F52" s="84">
        <f>SUM(F53:F54)</f>
        <v>77.43</v>
      </c>
      <c r="G52" s="84">
        <f t="shared" si="0"/>
        <v>77.43</v>
      </c>
      <c r="H52" s="83"/>
      <c r="I52" s="84">
        <f>SUM(I53:I54)</f>
        <v>77.43</v>
      </c>
      <c r="J52" s="83"/>
    </row>
    <row r="53" spans="1:10" ht="15" customHeight="1">
      <c r="A53" s="116">
        <v>2082501</v>
      </c>
      <c r="B53" s="117"/>
      <c r="C53" s="118"/>
      <c r="D53" s="76" t="s">
        <v>411</v>
      </c>
      <c r="E53" s="46"/>
      <c r="F53" s="83">
        <v>48.83</v>
      </c>
      <c r="G53" s="31">
        <f t="shared" si="0"/>
        <v>48.83</v>
      </c>
      <c r="H53" s="83"/>
      <c r="I53" s="83">
        <v>48.83</v>
      </c>
      <c r="J53" s="83"/>
    </row>
    <row r="54" spans="1:10" ht="15" customHeight="1">
      <c r="A54" s="116">
        <v>2082502</v>
      </c>
      <c r="B54" s="117"/>
      <c r="C54" s="118"/>
      <c r="D54" s="78" t="s">
        <v>457</v>
      </c>
      <c r="E54" s="46"/>
      <c r="F54" s="83">
        <v>28.6</v>
      </c>
      <c r="G54" s="31">
        <f t="shared" si="0"/>
        <v>28.6</v>
      </c>
      <c r="H54" s="83"/>
      <c r="I54" s="83">
        <v>28.6</v>
      </c>
      <c r="J54" s="83"/>
    </row>
    <row r="55" spans="1:10" ht="15" customHeight="1">
      <c r="A55" s="113">
        <v>20899</v>
      </c>
      <c r="B55" s="114"/>
      <c r="C55" s="115"/>
      <c r="D55" s="79" t="s">
        <v>486</v>
      </c>
      <c r="E55" s="46">
        <f>E56</f>
        <v>6.76</v>
      </c>
      <c r="F55" s="83"/>
      <c r="G55" s="84">
        <f t="shared" si="0"/>
        <v>6.76</v>
      </c>
      <c r="H55" s="83"/>
      <c r="I55" s="84">
        <f>I56</f>
        <v>6.76</v>
      </c>
      <c r="J55" s="83"/>
    </row>
    <row r="56" spans="1:10" ht="15" customHeight="1">
      <c r="A56" s="116">
        <v>2089901</v>
      </c>
      <c r="B56" s="117"/>
      <c r="C56" s="118"/>
      <c r="D56" s="78" t="s">
        <v>487</v>
      </c>
      <c r="E56" s="83">
        <v>6.76</v>
      </c>
      <c r="F56" s="83"/>
      <c r="G56" s="31">
        <f t="shared" si="0"/>
        <v>6.76</v>
      </c>
      <c r="H56" s="83"/>
      <c r="I56" s="83">
        <v>6.76</v>
      </c>
      <c r="J56" s="83"/>
    </row>
    <row r="57" spans="1:10" ht="15" customHeight="1">
      <c r="A57" s="113">
        <v>210</v>
      </c>
      <c r="B57" s="114"/>
      <c r="C57" s="115"/>
      <c r="D57" s="79" t="s">
        <v>458</v>
      </c>
      <c r="E57" s="46"/>
      <c r="F57" s="84">
        <f>F58+F60+F65</f>
        <v>217.44</v>
      </c>
      <c r="G57" s="84">
        <f t="shared" si="0"/>
        <v>217.45000000000002</v>
      </c>
      <c r="H57" s="84">
        <f>H58+H60</f>
        <v>179.46</v>
      </c>
      <c r="I57" s="84">
        <f>I65</f>
        <v>37.99</v>
      </c>
      <c r="J57" s="83"/>
    </row>
    <row r="58" spans="1:10" ht="15" customHeight="1">
      <c r="A58" s="122">
        <v>21001</v>
      </c>
      <c r="B58" s="123"/>
      <c r="C58" s="124"/>
      <c r="D58" s="79" t="s">
        <v>459</v>
      </c>
      <c r="E58" s="46"/>
      <c r="F58" s="84">
        <f>F59</f>
        <v>37.13</v>
      </c>
      <c r="G58" s="84">
        <f t="shared" si="0"/>
        <v>37.13</v>
      </c>
      <c r="H58" s="84">
        <f>H59</f>
        <v>37.13</v>
      </c>
      <c r="I58" s="83"/>
      <c r="J58" s="83"/>
    </row>
    <row r="59" spans="1:10" ht="15" customHeight="1">
      <c r="A59" s="116">
        <v>2100101</v>
      </c>
      <c r="B59" s="117"/>
      <c r="C59" s="118"/>
      <c r="D59" s="76" t="s">
        <v>385</v>
      </c>
      <c r="E59" s="46"/>
      <c r="F59" s="83">
        <v>37.13</v>
      </c>
      <c r="G59" s="31">
        <f t="shared" si="0"/>
        <v>37.13</v>
      </c>
      <c r="H59" s="83">
        <v>37.13</v>
      </c>
      <c r="I59" s="83"/>
      <c r="J59" s="83"/>
    </row>
    <row r="60" spans="1:10" ht="15" customHeight="1">
      <c r="A60" s="113">
        <v>21011</v>
      </c>
      <c r="B60" s="114"/>
      <c r="C60" s="115"/>
      <c r="D60" s="75" t="s">
        <v>412</v>
      </c>
      <c r="E60" s="46"/>
      <c r="F60" s="84">
        <f>SUM(F61:F64)</f>
        <v>142.33</v>
      </c>
      <c r="G60" s="84">
        <f t="shared" si="0"/>
        <v>142.33</v>
      </c>
      <c r="H60" s="84">
        <f>SUM(H61:H64)</f>
        <v>142.33</v>
      </c>
      <c r="I60" s="83"/>
      <c r="J60" s="83"/>
    </row>
    <row r="61" spans="1:10" ht="15" customHeight="1">
      <c r="A61" s="119">
        <v>2101101</v>
      </c>
      <c r="B61" s="120"/>
      <c r="C61" s="121"/>
      <c r="D61" s="76" t="s">
        <v>413</v>
      </c>
      <c r="E61" s="46"/>
      <c r="F61" s="83">
        <v>44.51</v>
      </c>
      <c r="G61" s="31">
        <f t="shared" si="0"/>
        <v>44.51</v>
      </c>
      <c r="H61" s="83">
        <v>44.51</v>
      </c>
      <c r="I61" s="83"/>
      <c r="J61" s="83"/>
    </row>
    <row r="62" spans="1:10" ht="15" customHeight="1">
      <c r="A62" s="119">
        <v>2101102</v>
      </c>
      <c r="B62" s="120"/>
      <c r="C62" s="121"/>
      <c r="D62" s="76" t="s">
        <v>414</v>
      </c>
      <c r="E62" s="46"/>
      <c r="F62" s="83">
        <v>33.35</v>
      </c>
      <c r="G62" s="31">
        <f t="shared" si="0"/>
        <v>33.35</v>
      </c>
      <c r="H62" s="83">
        <v>33.35</v>
      </c>
      <c r="I62" s="83"/>
      <c r="J62" s="83"/>
    </row>
    <row r="63" spans="1:10" ht="15" customHeight="1">
      <c r="A63" s="119">
        <v>2101103</v>
      </c>
      <c r="B63" s="120"/>
      <c r="C63" s="121"/>
      <c r="D63" s="76" t="s">
        <v>415</v>
      </c>
      <c r="E63" s="46"/>
      <c r="F63" s="83">
        <v>44.2</v>
      </c>
      <c r="G63" s="31">
        <f t="shared" si="0"/>
        <v>44.2</v>
      </c>
      <c r="H63" s="83">
        <v>44.2</v>
      </c>
      <c r="I63" s="83"/>
      <c r="J63" s="83"/>
    </row>
    <row r="64" spans="1:10" ht="15" customHeight="1">
      <c r="A64" s="119">
        <v>2101199</v>
      </c>
      <c r="B64" s="120"/>
      <c r="C64" s="121"/>
      <c r="D64" s="76" t="s">
        <v>416</v>
      </c>
      <c r="E64" s="46"/>
      <c r="F64" s="83">
        <v>20.27</v>
      </c>
      <c r="G64" s="31">
        <f t="shared" si="0"/>
        <v>20.27</v>
      </c>
      <c r="H64" s="83">
        <v>20.27</v>
      </c>
      <c r="I64" s="83"/>
      <c r="J64" s="83"/>
    </row>
    <row r="65" spans="1:10" ht="15" customHeight="1">
      <c r="A65" s="113">
        <v>21014</v>
      </c>
      <c r="B65" s="114"/>
      <c r="C65" s="115"/>
      <c r="D65" s="79" t="s">
        <v>460</v>
      </c>
      <c r="E65" s="46"/>
      <c r="F65" s="84">
        <f>F66</f>
        <v>37.98</v>
      </c>
      <c r="G65" s="84">
        <f t="shared" si="0"/>
        <v>37.99</v>
      </c>
      <c r="H65" s="83"/>
      <c r="I65" s="84">
        <f>I66</f>
        <v>37.99</v>
      </c>
      <c r="J65" s="83"/>
    </row>
    <row r="66" spans="1:10" ht="15" customHeight="1">
      <c r="A66" s="119">
        <v>2101401</v>
      </c>
      <c r="B66" s="120"/>
      <c r="C66" s="121"/>
      <c r="D66" s="78" t="s">
        <v>461</v>
      </c>
      <c r="E66" s="46"/>
      <c r="F66" s="83">
        <v>37.98</v>
      </c>
      <c r="G66" s="31">
        <f t="shared" si="0"/>
        <v>37.99</v>
      </c>
      <c r="H66" s="83"/>
      <c r="I66" s="83">
        <v>37.99</v>
      </c>
      <c r="J66" s="83"/>
    </row>
    <row r="67" spans="1:10" ht="15" customHeight="1">
      <c r="A67" s="113">
        <v>211</v>
      </c>
      <c r="B67" s="114"/>
      <c r="C67" s="115"/>
      <c r="D67" s="75" t="s">
        <v>417</v>
      </c>
      <c r="E67" s="46"/>
      <c r="F67" s="84">
        <f>F68+F70</f>
        <v>25.3</v>
      </c>
      <c r="G67" s="84">
        <f t="shared" si="0"/>
        <v>25.3</v>
      </c>
      <c r="H67" s="83"/>
      <c r="I67" s="83">
        <f>I68+I70</f>
        <v>25.3</v>
      </c>
      <c r="J67" s="83"/>
    </row>
    <row r="68" spans="1:10" ht="15" customHeight="1">
      <c r="A68" s="113">
        <v>21103</v>
      </c>
      <c r="B68" s="114"/>
      <c r="C68" s="115"/>
      <c r="D68" s="75" t="s">
        <v>418</v>
      </c>
      <c r="E68" s="46"/>
      <c r="F68" s="84">
        <f>F69</f>
        <v>24.84</v>
      </c>
      <c r="G68" s="84">
        <f t="shared" si="0"/>
        <v>24.84</v>
      </c>
      <c r="H68" s="83"/>
      <c r="I68" s="84">
        <f>I69</f>
        <v>24.84</v>
      </c>
      <c r="J68" s="83"/>
    </row>
    <row r="69" spans="1:10" ht="15" customHeight="1">
      <c r="A69" s="119">
        <v>2110399</v>
      </c>
      <c r="B69" s="120"/>
      <c r="C69" s="121"/>
      <c r="D69" s="76" t="s">
        <v>419</v>
      </c>
      <c r="E69" s="46"/>
      <c r="F69" s="83">
        <v>24.84</v>
      </c>
      <c r="G69" s="31">
        <f t="shared" si="0"/>
        <v>24.84</v>
      </c>
      <c r="H69" s="83"/>
      <c r="I69" s="83">
        <v>24.84</v>
      </c>
      <c r="J69" s="83"/>
    </row>
    <row r="70" spans="1:10" ht="15" customHeight="1">
      <c r="A70" s="113">
        <v>21111</v>
      </c>
      <c r="B70" s="114"/>
      <c r="C70" s="115"/>
      <c r="D70" s="79" t="s">
        <v>462</v>
      </c>
      <c r="E70" s="46"/>
      <c r="F70" s="84">
        <f>F71</f>
        <v>0.46</v>
      </c>
      <c r="G70" s="31">
        <f t="shared" si="0"/>
        <v>0.46</v>
      </c>
      <c r="H70" s="83"/>
      <c r="I70" s="84">
        <f>I71</f>
        <v>0.46</v>
      </c>
      <c r="J70" s="83"/>
    </row>
    <row r="71" spans="1:10" ht="15" customHeight="1">
      <c r="A71" s="116">
        <v>2111101</v>
      </c>
      <c r="B71" s="117"/>
      <c r="C71" s="118"/>
      <c r="D71" s="78" t="s">
        <v>464</v>
      </c>
      <c r="E71" s="46"/>
      <c r="F71" s="83">
        <v>0.46</v>
      </c>
      <c r="G71" s="31">
        <f t="shared" si="0"/>
        <v>0.46</v>
      </c>
      <c r="H71" s="83"/>
      <c r="I71" s="83">
        <v>0.46</v>
      </c>
      <c r="J71" s="83"/>
    </row>
    <row r="72" spans="1:10" ht="15" customHeight="1">
      <c r="A72" s="113">
        <v>212</v>
      </c>
      <c r="B72" s="114"/>
      <c r="C72" s="115"/>
      <c r="D72" s="75" t="s">
        <v>420</v>
      </c>
      <c r="E72" s="46">
        <f>E79</f>
        <v>904.56</v>
      </c>
      <c r="F72" s="84">
        <f>F73+F75+F77+F79</f>
        <v>1594</v>
      </c>
      <c r="G72" s="84">
        <f t="shared" si="0"/>
        <v>2498.57</v>
      </c>
      <c r="H72" s="84">
        <f>H77</f>
        <v>57.84</v>
      </c>
      <c r="I72" s="84">
        <f>I73+I75+I77+I79</f>
        <v>2440.73</v>
      </c>
      <c r="J72" s="83"/>
    </row>
    <row r="73" spans="1:10" ht="15" customHeight="1">
      <c r="A73" s="113">
        <v>21201</v>
      </c>
      <c r="B73" s="114"/>
      <c r="C73" s="115"/>
      <c r="D73" s="75" t="s">
        <v>421</v>
      </c>
      <c r="E73" s="46"/>
      <c r="F73" s="84">
        <f>F74</f>
        <v>15.04</v>
      </c>
      <c r="G73" s="84">
        <f aca="true" t="shared" si="1" ref="G73:G109">H73+I73</f>
        <v>15.04</v>
      </c>
      <c r="H73" s="83"/>
      <c r="I73" s="84">
        <f>I74</f>
        <v>15.04</v>
      </c>
      <c r="J73" s="83"/>
    </row>
    <row r="74" spans="1:10" ht="15" customHeight="1">
      <c r="A74" s="116">
        <v>2120104</v>
      </c>
      <c r="B74" s="117"/>
      <c r="C74" s="118"/>
      <c r="D74" s="76" t="s">
        <v>422</v>
      </c>
      <c r="E74" s="46"/>
      <c r="F74" s="83">
        <v>15.04</v>
      </c>
      <c r="G74" s="31">
        <f t="shared" si="1"/>
        <v>15.04</v>
      </c>
      <c r="H74" s="83"/>
      <c r="I74" s="83">
        <v>15.04</v>
      </c>
      <c r="J74" s="83"/>
    </row>
    <row r="75" spans="1:10" ht="15" customHeight="1">
      <c r="A75" s="113">
        <v>21203</v>
      </c>
      <c r="B75" s="114"/>
      <c r="C75" s="115"/>
      <c r="D75" s="79" t="s">
        <v>463</v>
      </c>
      <c r="E75" s="46"/>
      <c r="F75" s="84">
        <f>F76</f>
        <v>1014.66</v>
      </c>
      <c r="G75" s="84">
        <f t="shared" si="1"/>
        <v>1014.66</v>
      </c>
      <c r="H75" s="83"/>
      <c r="I75" s="84">
        <f>I76</f>
        <v>1014.66</v>
      </c>
      <c r="J75" s="83"/>
    </row>
    <row r="76" spans="1:10" ht="15" customHeight="1">
      <c r="A76" s="116">
        <v>2120303</v>
      </c>
      <c r="B76" s="117"/>
      <c r="C76" s="118"/>
      <c r="D76" s="78" t="s">
        <v>465</v>
      </c>
      <c r="E76" s="46"/>
      <c r="F76" s="83">
        <v>1014.66</v>
      </c>
      <c r="G76" s="31">
        <f t="shared" si="1"/>
        <v>1014.66</v>
      </c>
      <c r="H76" s="83"/>
      <c r="I76" s="83">
        <v>1014.66</v>
      </c>
      <c r="J76" s="83"/>
    </row>
    <row r="77" spans="1:10" ht="15" customHeight="1">
      <c r="A77" s="113">
        <v>21205</v>
      </c>
      <c r="B77" s="114"/>
      <c r="C77" s="115"/>
      <c r="D77" s="75" t="s">
        <v>423</v>
      </c>
      <c r="E77" s="46"/>
      <c r="F77" s="84">
        <f>F78</f>
        <v>232.46</v>
      </c>
      <c r="G77" s="31">
        <f t="shared" si="1"/>
        <v>232.47</v>
      </c>
      <c r="H77" s="84">
        <f>H78</f>
        <v>57.84</v>
      </c>
      <c r="I77" s="84">
        <f>I78</f>
        <v>174.63</v>
      </c>
      <c r="J77" s="83"/>
    </row>
    <row r="78" spans="1:10" ht="15" customHeight="1">
      <c r="A78" s="116">
        <v>2120501</v>
      </c>
      <c r="B78" s="117"/>
      <c r="C78" s="118"/>
      <c r="D78" s="76" t="s">
        <v>424</v>
      </c>
      <c r="E78" s="46"/>
      <c r="F78" s="83">
        <v>232.46</v>
      </c>
      <c r="G78" s="31">
        <f t="shared" si="1"/>
        <v>232.47</v>
      </c>
      <c r="H78" s="83">
        <v>57.84</v>
      </c>
      <c r="I78" s="83">
        <v>174.63</v>
      </c>
      <c r="J78" s="83"/>
    </row>
    <row r="79" spans="1:10" ht="15" customHeight="1">
      <c r="A79" s="113">
        <v>21299</v>
      </c>
      <c r="B79" s="114"/>
      <c r="C79" s="115"/>
      <c r="D79" s="79" t="s">
        <v>468</v>
      </c>
      <c r="E79" s="46">
        <f>E80</f>
        <v>904.56</v>
      </c>
      <c r="F79" s="84">
        <f>F80</f>
        <v>331.84</v>
      </c>
      <c r="G79" s="84">
        <f t="shared" si="1"/>
        <v>1236.4</v>
      </c>
      <c r="H79" s="83"/>
      <c r="I79" s="84">
        <f>I80</f>
        <v>1236.4</v>
      </c>
      <c r="J79" s="83"/>
    </row>
    <row r="80" spans="1:10" ht="15" customHeight="1">
      <c r="A80" s="116">
        <v>2129901</v>
      </c>
      <c r="B80" s="117"/>
      <c r="C80" s="118"/>
      <c r="D80" s="78" t="s">
        <v>469</v>
      </c>
      <c r="E80" s="83">
        <v>904.56</v>
      </c>
      <c r="F80" s="83">
        <v>331.84</v>
      </c>
      <c r="G80" s="31">
        <f t="shared" si="1"/>
        <v>1236.4</v>
      </c>
      <c r="H80" s="83"/>
      <c r="I80" s="83">
        <v>1236.4</v>
      </c>
      <c r="J80" s="83"/>
    </row>
    <row r="81" spans="1:10" ht="15" customHeight="1">
      <c r="A81" s="80">
        <v>213</v>
      </c>
      <c r="B81" s="81"/>
      <c r="C81" s="82"/>
      <c r="D81" s="75" t="s">
        <v>426</v>
      </c>
      <c r="E81" s="46">
        <v>3</v>
      </c>
      <c r="F81" s="84">
        <f>F82+F86+F88+F90</f>
        <v>1234.38</v>
      </c>
      <c r="G81" s="84">
        <f t="shared" si="1"/>
        <v>1208.8400000000001</v>
      </c>
      <c r="H81" s="84">
        <f>H82</f>
        <v>478.86</v>
      </c>
      <c r="I81" s="84">
        <f>I82+I86+I88+I90</f>
        <v>729.98</v>
      </c>
      <c r="J81" s="84">
        <f>J86+J90</f>
        <v>28.52</v>
      </c>
    </row>
    <row r="82" spans="1:10" ht="15" customHeight="1">
      <c r="A82" s="113">
        <v>21301</v>
      </c>
      <c r="B82" s="114"/>
      <c r="C82" s="115"/>
      <c r="D82" s="75" t="s">
        <v>427</v>
      </c>
      <c r="E82" s="46"/>
      <c r="F82" s="84">
        <f>SUM(F83:F85)</f>
        <v>486.44</v>
      </c>
      <c r="G82" s="84">
        <f t="shared" si="1"/>
        <v>486.43</v>
      </c>
      <c r="H82" s="84">
        <f>H84</f>
        <v>478.86</v>
      </c>
      <c r="I82" s="84">
        <f>SUM(I83:I85)</f>
        <v>7.57</v>
      </c>
      <c r="J82" s="83"/>
    </row>
    <row r="83" spans="1:10" ht="15" customHeight="1">
      <c r="A83" s="116">
        <v>2130102</v>
      </c>
      <c r="B83" s="117"/>
      <c r="C83" s="118"/>
      <c r="D83" s="78" t="s">
        <v>470</v>
      </c>
      <c r="E83" s="46"/>
      <c r="F83" s="83">
        <v>6.46</v>
      </c>
      <c r="G83" s="31">
        <f t="shared" si="1"/>
        <v>6.46</v>
      </c>
      <c r="H83" s="83"/>
      <c r="I83" s="83">
        <v>6.46</v>
      </c>
      <c r="J83" s="83"/>
    </row>
    <row r="84" spans="1:10" ht="15" customHeight="1">
      <c r="A84" s="116">
        <v>2130104</v>
      </c>
      <c r="B84" s="117"/>
      <c r="C84" s="118"/>
      <c r="D84" s="76" t="s">
        <v>428</v>
      </c>
      <c r="E84" s="46"/>
      <c r="F84" s="83">
        <v>478.87</v>
      </c>
      <c r="G84" s="31">
        <f t="shared" si="1"/>
        <v>478.86</v>
      </c>
      <c r="H84" s="83">
        <v>478.86</v>
      </c>
      <c r="I84" s="83"/>
      <c r="J84" s="83"/>
    </row>
    <row r="85" spans="1:10" ht="15" customHeight="1">
      <c r="A85" s="116">
        <v>2130122</v>
      </c>
      <c r="B85" s="117"/>
      <c r="C85" s="118"/>
      <c r="D85" s="76" t="s">
        <v>429</v>
      </c>
      <c r="E85" s="46"/>
      <c r="F85" s="83">
        <v>1.11</v>
      </c>
      <c r="G85" s="31">
        <f t="shared" si="1"/>
        <v>1.11</v>
      </c>
      <c r="H85" s="83"/>
      <c r="I85" s="83">
        <v>1.11</v>
      </c>
      <c r="J85" s="83"/>
    </row>
    <row r="86" spans="1:10" ht="15" customHeight="1">
      <c r="A86" s="113">
        <v>21303</v>
      </c>
      <c r="B86" s="114"/>
      <c r="C86" s="115"/>
      <c r="D86" s="75" t="s">
        <v>430</v>
      </c>
      <c r="E86" s="46"/>
      <c r="F86" s="84">
        <f>F87</f>
        <v>42.25</v>
      </c>
      <c r="G86" s="84">
        <f t="shared" si="1"/>
        <v>41.92</v>
      </c>
      <c r="H86" s="83"/>
      <c r="I86" s="84">
        <f>I87</f>
        <v>41.92</v>
      </c>
      <c r="J86" s="84">
        <f>J87</f>
        <v>0.32</v>
      </c>
    </row>
    <row r="87" spans="1:10" ht="15" customHeight="1">
      <c r="A87" s="116">
        <v>2130399</v>
      </c>
      <c r="B87" s="117"/>
      <c r="C87" s="118"/>
      <c r="D87" s="76" t="s">
        <v>431</v>
      </c>
      <c r="E87" s="46"/>
      <c r="F87" s="83">
        <v>42.25</v>
      </c>
      <c r="G87" s="31">
        <f t="shared" si="1"/>
        <v>41.92</v>
      </c>
      <c r="H87" s="83"/>
      <c r="I87" s="83">
        <v>41.92</v>
      </c>
      <c r="J87" s="83">
        <v>0.32</v>
      </c>
    </row>
    <row r="88" spans="1:10" ht="15" customHeight="1">
      <c r="A88" s="113">
        <v>21305</v>
      </c>
      <c r="B88" s="114"/>
      <c r="C88" s="115"/>
      <c r="D88" s="79" t="s">
        <v>471</v>
      </c>
      <c r="E88" s="46"/>
      <c r="F88" s="84">
        <f>F89</f>
        <v>30</v>
      </c>
      <c r="G88" s="84">
        <f t="shared" si="1"/>
        <v>30</v>
      </c>
      <c r="H88" s="83"/>
      <c r="I88" s="84">
        <f>I89</f>
        <v>30</v>
      </c>
      <c r="J88" s="83"/>
    </row>
    <row r="89" spans="1:10" ht="15" customHeight="1">
      <c r="A89" s="116">
        <v>2130599</v>
      </c>
      <c r="B89" s="117"/>
      <c r="C89" s="118"/>
      <c r="D89" s="78" t="s">
        <v>472</v>
      </c>
      <c r="E89" s="46"/>
      <c r="F89" s="83">
        <v>30</v>
      </c>
      <c r="G89" s="31">
        <f t="shared" si="1"/>
        <v>30</v>
      </c>
      <c r="H89" s="83"/>
      <c r="I89" s="83">
        <v>30</v>
      </c>
      <c r="J89" s="83"/>
    </row>
    <row r="90" spans="1:10" ht="15" customHeight="1">
      <c r="A90" s="113">
        <v>21307</v>
      </c>
      <c r="B90" s="114"/>
      <c r="C90" s="115"/>
      <c r="D90" s="75" t="s">
        <v>432</v>
      </c>
      <c r="E90" s="46">
        <f>E91</f>
        <v>3</v>
      </c>
      <c r="F90" s="84">
        <f>SUM(F91:F92)</f>
        <v>675.69</v>
      </c>
      <c r="G90" s="84">
        <f t="shared" si="1"/>
        <v>650.49</v>
      </c>
      <c r="H90" s="83"/>
      <c r="I90" s="84">
        <f>SUM(I91:I92)</f>
        <v>650.49</v>
      </c>
      <c r="J90" s="84">
        <f>J91</f>
        <v>28.2</v>
      </c>
    </row>
    <row r="91" spans="1:10" ht="15" customHeight="1">
      <c r="A91" s="116">
        <v>2130701</v>
      </c>
      <c r="B91" s="117"/>
      <c r="C91" s="118"/>
      <c r="D91" s="76" t="s">
        <v>433</v>
      </c>
      <c r="E91" s="83">
        <v>3</v>
      </c>
      <c r="F91" s="83">
        <v>228.21</v>
      </c>
      <c r="G91" s="84">
        <f t="shared" si="1"/>
        <v>203.01</v>
      </c>
      <c r="H91" s="83"/>
      <c r="I91" s="83">
        <v>203.01</v>
      </c>
      <c r="J91" s="83">
        <v>28.2</v>
      </c>
    </row>
    <row r="92" spans="1:10" ht="15" customHeight="1">
      <c r="A92" s="116">
        <v>2130705</v>
      </c>
      <c r="B92" s="117"/>
      <c r="C92" s="118"/>
      <c r="D92" s="76" t="s">
        <v>434</v>
      </c>
      <c r="E92" s="46"/>
      <c r="F92" s="83">
        <v>447.48</v>
      </c>
      <c r="G92" s="31">
        <f t="shared" si="1"/>
        <v>447.48</v>
      </c>
      <c r="H92" s="83"/>
      <c r="I92" s="83">
        <v>447.48</v>
      </c>
      <c r="J92" s="83"/>
    </row>
    <row r="93" spans="1:10" ht="15" customHeight="1">
      <c r="A93" s="113">
        <v>214</v>
      </c>
      <c r="B93" s="114"/>
      <c r="C93" s="115"/>
      <c r="D93" s="75" t="s">
        <v>435</v>
      </c>
      <c r="E93" s="46"/>
      <c r="F93" s="84">
        <f>F94+F97</f>
        <v>887.04</v>
      </c>
      <c r="G93" s="84">
        <f t="shared" si="1"/>
        <v>887.04</v>
      </c>
      <c r="H93" s="83"/>
      <c r="I93" s="84">
        <f>I94+I97</f>
        <v>887.04</v>
      </c>
      <c r="J93" s="83"/>
    </row>
    <row r="94" spans="1:10" ht="15" customHeight="1">
      <c r="A94" s="113">
        <v>21401</v>
      </c>
      <c r="B94" s="114"/>
      <c r="C94" s="115"/>
      <c r="D94" s="75" t="s">
        <v>436</v>
      </c>
      <c r="E94" s="46"/>
      <c r="F94" s="84">
        <f>SUM(F95:F96)</f>
        <v>100.38</v>
      </c>
      <c r="G94" s="84">
        <f t="shared" si="1"/>
        <v>100.38</v>
      </c>
      <c r="H94" s="83"/>
      <c r="I94" s="84">
        <f>SUM(I95:I96)</f>
        <v>100.38</v>
      </c>
      <c r="J94" s="83"/>
    </row>
    <row r="95" spans="1:10" ht="15" customHeight="1">
      <c r="A95" s="116">
        <v>2140104</v>
      </c>
      <c r="B95" s="117"/>
      <c r="C95" s="118"/>
      <c r="D95" s="76" t="s">
        <v>437</v>
      </c>
      <c r="E95" s="46"/>
      <c r="F95" s="83">
        <v>34.28</v>
      </c>
      <c r="G95" s="31">
        <f t="shared" si="1"/>
        <v>34.28</v>
      </c>
      <c r="H95" s="83"/>
      <c r="I95" s="83">
        <v>34.28</v>
      </c>
      <c r="J95" s="83"/>
    </row>
    <row r="96" spans="1:10" ht="15" customHeight="1">
      <c r="A96" s="116">
        <v>2140106</v>
      </c>
      <c r="B96" s="117"/>
      <c r="C96" s="118"/>
      <c r="D96" s="76" t="s">
        <v>438</v>
      </c>
      <c r="E96" s="46"/>
      <c r="F96" s="83">
        <v>66.1</v>
      </c>
      <c r="G96" s="31">
        <f t="shared" si="1"/>
        <v>66.1</v>
      </c>
      <c r="H96" s="83"/>
      <c r="I96" s="83">
        <v>66.1</v>
      </c>
      <c r="J96" s="83"/>
    </row>
    <row r="97" spans="1:10" ht="15" customHeight="1">
      <c r="A97" s="113">
        <v>21406</v>
      </c>
      <c r="B97" s="114"/>
      <c r="C97" s="115"/>
      <c r="D97" s="79" t="s">
        <v>473</v>
      </c>
      <c r="E97" s="46"/>
      <c r="F97" s="84">
        <f>F98</f>
        <v>786.66</v>
      </c>
      <c r="G97" s="84">
        <f t="shared" si="1"/>
        <v>786.66</v>
      </c>
      <c r="H97" s="83"/>
      <c r="I97" s="84">
        <f>I98</f>
        <v>786.66</v>
      </c>
      <c r="J97" s="83"/>
    </row>
    <row r="98" spans="1:10" ht="15" customHeight="1">
      <c r="A98" s="116">
        <v>2140602</v>
      </c>
      <c r="B98" s="117"/>
      <c r="C98" s="118"/>
      <c r="D98" s="78" t="s">
        <v>481</v>
      </c>
      <c r="E98" s="31"/>
      <c r="F98" s="83">
        <v>786.66</v>
      </c>
      <c r="G98" s="31">
        <f t="shared" si="1"/>
        <v>786.66</v>
      </c>
      <c r="H98" s="83"/>
      <c r="I98" s="83">
        <v>786.66</v>
      </c>
      <c r="J98" s="83"/>
    </row>
    <row r="99" spans="1:10" ht="15" customHeight="1">
      <c r="A99" s="113">
        <v>216</v>
      </c>
      <c r="B99" s="114"/>
      <c r="C99" s="115"/>
      <c r="D99" s="79" t="s">
        <v>474</v>
      </c>
      <c r="E99" s="31"/>
      <c r="F99" s="84">
        <f>F100</f>
        <v>7.1</v>
      </c>
      <c r="G99" s="84">
        <f t="shared" si="1"/>
        <v>7.1</v>
      </c>
      <c r="H99" s="83"/>
      <c r="I99" s="84">
        <v>7.1</v>
      </c>
      <c r="J99" s="83"/>
    </row>
    <row r="100" spans="1:10" ht="15" customHeight="1">
      <c r="A100" s="113">
        <v>21602</v>
      </c>
      <c r="B100" s="114"/>
      <c r="C100" s="115"/>
      <c r="D100" s="79" t="s">
        <v>480</v>
      </c>
      <c r="E100" s="31"/>
      <c r="F100" s="84">
        <f>F101</f>
        <v>7.1</v>
      </c>
      <c r="G100" s="84">
        <f t="shared" si="1"/>
        <v>7.1</v>
      </c>
      <c r="H100" s="83"/>
      <c r="I100" s="84">
        <v>7.1</v>
      </c>
      <c r="J100" s="83"/>
    </row>
    <row r="101" spans="1:10" ht="15" customHeight="1">
      <c r="A101" s="116">
        <v>20160299</v>
      </c>
      <c r="B101" s="117"/>
      <c r="C101" s="118"/>
      <c r="D101" s="78" t="s">
        <v>482</v>
      </c>
      <c r="E101" s="46"/>
      <c r="F101" s="83">
        <v>7.1</v>
      </c>
      <c r="G101" s="31">
        <f t="shared" si="1"/>
        <v>7.1</v>
      </c>
      <c r="H101" s="83"/>
      <c r="I101" s="83">
        <v>7.1</v>
      </c>
      <c r="J101" s="83"/>
    </row>
    <row r="102" spans="1:10" ht="15" customHeight="1">
      <c r="A102" s="113">
        <v>221</v>
      </c>
      <c r="B102" s="114"/>
      <c r="C102" s="115"/>
      <c r="D102" s="75" t="s">
        <v>439</v>
      </c>
      <c r="E102" s="46"/>
      <c r="F102" s="84">
        <f>F103+F105</f>
        <v>149.85</v>
      </c>
      <c r="G102" s="84">
        <f t="shared" si="1"/>
        <v>149.85</v>
      </c>
      <c r="H102" s="84">
        <f>H105</f>
        <v>146.35</v>
      </c>
      <c r="I102" s="84">
        <v>3.5</v>
      </c>
      <c r="J102" s="83"/>
    </row>
    <row r="103" spans="1:10" ht="15" customHeight="1">
      <c r="A103" s="113">
        <v>22101</v>
      </c>
      <c r="B103" s="114"/>
      <c r="C103" s="115"/>
      <c r="D103" s="79" t="s">
        <v>475</v>
      </c>
      <c r="E103" s="31"/>
      <c r="F103" s="84">
        <f>F104</f>
        <v>3.5</v>
      </c>
      <c r="G103" s="84">
        <f t="shared" si="1"/>
        <v>3.5</v>
      </c>
      <c r="H103" s="83"/>
      <c r="I103" s="84">
        <v>3.5</v>
      </c>
      <c r="J103" s="83"/>
    </row>
    <row r="104" spans="1:10" ht="15" customHeight="1">
      <c r="A104" s="116">
        <v>2210105</v>
      </c>
      <c r="B104" s="117"/>
      <c r="C104" s="118"/>
      <c r="D104" s="78" t="s">
        <v>483</v>
      </c>
      <c r="E104" s="31"/>
      <c r="F104" s="83">
        <v>3.5</v>
      </c>
      <c r="G104" s="31">
        <f t="shared" si="1"/>
        <v>3.5</v>
      </c>
      <c r="H104" s="83"/>
      <c r="I104" s="83">
        <v>3.5</v>
      </c>
      <c r="J104" s="83"/>
    </row>
    <row r="105" spans="1:10" ht="15" customHeight="1">
      <c r="A105" s="113">
        <v>22102</v>
      </c>
      <c r="B105" s="114"/>
      <c r="C105" s="115"/>
      <c r="D105" s="75" t="s">
        <v>440</v>
      </c>
      <c r="E105" s="31"/>
      <c r="F105" s="84">
        <f>F106</f>
        <v>146.35</v>
      </c>
      <c r="G105" s="84">
        <f t="shared" si="1"/>
        <v>146.35</v>
      </c>
      <c r="H105" s="84">
        <f>H106</f>
        <v>146.35</v>
      </c>
      <c r="I105" s="83"/>
      <c r="J105" s="83"/>
    </row>
    <row r="106" spans="1:10" ht="15" customHeight="1" thickBot="1">
      <c r="A106" s="116">
        <v>2210201</v>
      </c>
      <c r="B106" s="117"/>
      <c r="C106" s="118"/>
      <c r="D106" s="77" t="s">
        <v>63</v>
      </c>
      <c r="E106" s="46"/>
      <c r="F106" s="83">
        <v>146.35</v>
      </c>
      <c r="G106" s="31">
        <f t="shared" si="1"/>
        <v>146.35</v>
      </c>
      <c r="H106" s="83">
        <v>146.35</v>
      </c>
      <c r="I106" s="83"/>
      <c r="J106" s="83"/>
    </row>
    <row r="107" spans="1:10" ht="15" customHeight="1" thickTop="1">
      <c r="A107" s="113">
        <v>224</v>
      </c>
      <c r="B107" s="114"/>
      <c r="C107" s="115"/>
      <c r="D107" s="79" t="s">
        <v>476</v>
      </c>
      <c r="E107" s="46"/>
      <c r="F107" s="84">
        <f>F108</f>
        <v>1.33</v>
      </c>
      <c r="G107" s="84">
        <f t="shared" si="1"/>
        <v>1.33</v>
      </c>
      <c r="H107" s="83"/>
      <c r="I107" s="84">
        <v>1.33</v>
      </c>
      <c r="J107" s="83"/>
    </row>
    <row r="108" spans="1:10" ht="15" customHeight="1">
      <c r="A108" s="113">
        <v>22406</v>
      </c>
      <c r="B108" s="114"/>
      <c r="C108" s="115"/>
      <c r="D108" s="79" t="s">
        <v>477</v>
      </c>
      <c r="E108" s="31"/>
      <c r="F108" s="84">
        <f>F109</f>
        <v>1.33</v>
      </c>
      <c r="G108" s="84">
        <f t="shared" si="1"/>
        <v>1.33</v>
      </c>
      <c r="H108" s="83"/>
      <c r="I108" s="84">
        <v>1.33</v>
      </c>
      <c r="J108" s="83"/>
    </row>
    <row r="109" spans="1:10" ht="15" customHeight="1">
      <c r="A109" s="116">
        <v>2240601</v>
      </c>
      <c r="B109" s="117"/>
      <c r="C109" s="118"/>
      <c r="D109" s="78" t="s">
        <v>484</v>
      </c>
      <c r="E109" s="31"/>
      <c r="F109" s="83">
        <v>1.33</v>
      </c>
      <c r="G109" s="31">
        <f t="shared" si="1"/>
        <v>1.33</v>
      </c>
      <c r="H109" s="83"/>
      <c r="I109" s="83">
        <v>1.33</v>
      </c>
      <c r="J109" s="83"/>
    </row>
    <row r="110" spans="1:10" ht="15" customHeight="1">
      <c r="A110" s="116"/>
      <c r="B110" s="117"/>
      <c r="C110" s="118"/>
      <c r="D110" s="47"/>
      <c r="E110" s="31"/>
      <c r="F110" s="83"/>
      <c r="G110" s="31"/>
      <c r="H110" s="83"/>
      <c r="I110" s="83"/>
      <c r="J110" s="83"/>
    </row>
    <row r="111" spans="1:10" ht="15" customHeight="1">
      <c r="A111" s="116"/>
      <c r="B111" s="117"/>
      <c r="C111" s="118"/>
      <c r="D111" s="47"/>
      <c r="E111" s="31"/>
      <c r="F111" s="83"/>
      <c r="G111" s="31"/>
      <c r="H111" s="83"/>
      <c r="I111" s="83"/>
      <c r="J111" s="83"/>
    </row>
    <row r="112" spans="1:10" ht="15" customHeight="1">
      <c r="A112" s="131"/>
      <c r="B112" s="132"/>
      <c r="C112" s="132"/>
      <c r="D112" s="45"/>
      <c r="E112" s="46"/>
      <c r="F112" s="83"/>
      <c r="G112" s="46"/>
      <c r="H112" s="83"/>
      <c r="I112" s="46"/>
      <c r="J112" s="46"/>
    </row>
    <row r="113" spans="1:10" ht="15" customHeight="1">
      <c r="A113" s="131"/>
      <c r="B113" s="132"/>
      <c r="C113" s="132"/>
      <c r="D113" s="45"/>
      <c r="E113" s="46"/>
      <c r="F113" s="83"/>
      <c r="G113" s="46"/>
      <c r="H113" s="46"/>
      <c r="I113" s="46"/>
      <c r="J113" s="46"/>
    </row>
    <row r="114" spans="1:10" ht="15" customHeight="1">
      <c r="A114" s="133"/>
      <c r="B114" s="132"/>
      <c r="C114" s="132"/>
      <c r="D114" s="47"/>
      <c r="E114" s="31"/>
      <c r="F114" s="83"/>
      <c r="G114" s="31"/>
      <c r="H114" s="31"/>
      <c r="I114" s="31"/>
      <c r="J114" s="31"/>
    </row>
    <row r="115" spans="1:10" ht="15" customHeight="1">
      <c r="A115" s="134" t="s">
        <v>89</v>
      </c>
      <c r="B115" s="135" t="s">
        <v>89</v>
      </c>
      <c r="C115" s="135" t="s">
        <v>89</v>
      </c>
      <c r="D115" s="135" t="s">
        <v>89</v>
      </c>
      <c r="E115" s="135" t="s">
        <v>89</v>
      </c>
      <c r="F115" s="135" t="s">
        <v>89</v>
      </c>
      <c r="G115" s="135" t="s">
        <v>89</v>
      </c>
      <c r="H115" s="135" t="s">
        <v>89</v>
      </c>
      <c r="I115" s="135" t="s">
        <v>89</v>
      </c>
      <c r="J115" s="63"/>
    </row>
  </sheetData>
  <sheetProtection/>
  <mergeCells count="117">
    <mergeCell ref="A113:C113"/>
    <mergeCell ref="A114:C114"/>
    <mergeCell ref="A115:I115"/>
    <mergeCell ref="A107:C107"/>
    <mergeCell ref="A108:C108"/>
    <mergeCell ref="A109:C109"/>
    <mergeCell ref="A112:C112"/>
    <mergeCell ref="A111:C111"/>
    <mergeCell ref="A101:C101"/>
    <mergeCell ref="A102:C102"/>
    <mergeCell ref="A103:C103"/>
    <mergeCell ref="A104:C104"/>
    <mergeCell ref="A105:C105"/>
    <mergeCell ref="A106:C106"/>
    <mergeCell ref="A8:D8"/>
    <mergeCell ref="A9:C9"/>
    <mergeCell ref="A97:C97"/>
    <mergeCell ref="A98:C98"/>
    <mergeCell ref="A99:C99"/>
    <mergeCell ref="A100:C100"/>
    <mergeCell ref="A10:C10"/>
    <mergeCell ref="A11:C11"/>
    <mergeCell ref="A12:C12"/>
    <mergeCell ref="A13:C13"/>
    <mergeCell ref="A4:D4"/>
    <mergeCell ref="E4:E7"/>
    <mergeCell ref="F4:F7"/>
    <mergeCell ref="G4:I4"/>
    <mergeCell ref="J4:J7"/>
    <mergeCell ref="A5:C7"/>
    <mergeCell ref="D5:D7"/>
    <mergeCell ref="G5:G7"/>
    <mergeCell ref="H5:H7"/>
    <mergeCell ref="I5:I7"/>
    <mergeCell ref="A14:C14"/>
    <mergeCell ref="A15:C15"/>
    <mergeCell ref="A16:C16"/>
    <mergeCell ref="A17:C17"/>
    <mergeCell ref="A18:C18"/>
    <mergeCell ref="A19:C19"/>
    <mergeCell ref="A26:C26"/>
    <mergeCell ref="A27:C27"/>
    <mergeCell ref="A29:C29"/>
    <mergeCell ref="A31:C31"/>
    <mergeCell ref="A20:C20"/>
    <mergeCell ref="A21:C21"/>
    <mergeCell ref="A22:C22"/>
    <mergeCell ref="A23:C23"/>
    <mergeCell ref="A24:C24"/>
    <mergeCell ref="A25:C25"/>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9:C79"/>
    <mergeCell ref="A80:C80"/>
    <mergeCell ref="A82:C82"/>
    <mergeCell ref="A74:C74"/>
    <mergeCell ref="A75:C75"/>
    <mergeCell ref="A76:C76"/>
    <mergeCell ref="A77:C77"/>
    <mergeCell ref="A78:C78"/>
    <mergeCell ref="A94:C94"/>
    <mergeCell ref="A83:C83"/>
    <mergeCell ref="A84:C84"/>
    <mergeCell ref="A85:C85"/>
    <mergeCell ref="A86:C86"/>
    <mergeCell ref="A87:C87"/>
    <mergeCell ref="A88:C88"/>
    <mergeCell ref="A95:C95"/>
    <mergeCell ref="A96:C96"/>
    <mergeCell ref="A28:B28"/>
    <mergeCell ref="A30:B30"/>
    <mergeCell ref="A110:C110"/>
    <mergeCell ref="A89:C89"/>
    <mergeCell ref="A90:C90"/>
    <mergeCell ref="A91:C91"/>
    <mergeCell ref="A92:C92"/>
    <mergeCell ref="A93:C93"/>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2"/>
  <sheetViews>
    <sheetView zoomScalePageLayoutView="0" workbookViewId="0" topLeftCell="C10">
      <selection activeCell="F8" sqref="F8"/>
    </sheetView>
  </sheetViews>
  <sheetFormatPr defaultColWidth="8.8515625" defaultRowHeight="12.75"/>
  <cols>
    <col min="1" max="1" width="8.00390625" style="19" customWidth="1"/>
    <col min="2" max="2" width="46.8515625" style="19" customWidth="1"/>
    <col min="3" max="3" width="17.140625" style="19" customWidth="1"/>
    <col min="4" max="4" width="8.00390625" style="19" customWidth="1"/>
    <col min="5" max="5" width="46.8515625" style="19" customWidth="1"/>
    <col min="6" max="6" width="17.140625" style="19" customWidth="1"/>
    <col min="7" max="7" width="8.00390625" style="19" customWidth="1"/>
    <col min="8" max="8" width="46.8515625" style="19" customWidth="1"/>
    <col min="9" max="9" width="21.140625" style="19" customWidth="1"/>
    <col min="10" max="16384" width="8.8515625" style="19" customWidth="1"/>
  </cols>
  <sheetData>
    <row r="1" spans="1:10" ht="27" customHeight="1">
      <c r="A1" s="14"/>
      <c r="B1" s="15"/>
      <c r="C1" s="15"/>
      <c r="D1" s="15"/>
      <c r="E1" s="16" t="s">
        <v>90</v>
      </c>
      <c r="F1" s="15"/>
      <c r="G1" s="15"/>
      <c r="H1" s="15"/>
      <c r="I1" s="17"/>
      <c r="J1" s="18"/>
    </row>
    <row r="2" spans="1:10" ht="15" customHeight="1">
      <c r="A2" s="21"/>
      <c r="B2" s="20"/>
      <c r="C2" s="20"/>
      <c r="D2" s="20"/>
      <c r="E2" s="20"/>
      <c r="F2" s="20"/>
      <c r="G2" s="20"/>
      <c r="H2" s="20"/>
      <c r="I2" s="64" t="s">
        <v>91</v>
      </c>
      <c r="J2" s="18"/>
    </row>
    <row r="3" spans="1:10" ht="15" customHeight="1">
      <c r="A3" s="99" t="s">
        <v>493</v>
      </c>
      <c r="B3" s="23"/>
      <c r="C3" s="23"/>
      <c r="D3" s="23"/>
      <c r="E3" s="65"/>
      <c r="F3" s="23"/>
      <c r="G3" s="23"/>
      <c r="H3" s="23"/>
      <c r="I3" s="66" t="s">
        <v>92</v>
      </c>
      <c r="J3" s="18"/>
    </row>
    <row r="4" spans="1:9" ht="15" customHeight="1">
      <c r="A4" s="127" t="s">
        <v>93</v>
      </c>
      <c r="B4" s="126" t="s">
        <v>93</v>
      </c>
      <c r="C4" s="126" t="s">
        <v>93</v>
      </c>
      <c r="D4" s="125" t="s">
        <v>94</v>
      </c>
      <c r="E4" s="126" t="s">
        <v>94</v>
      </c>
      <c r="F4" s="126" t="s">
        <v>94</v>
      </c>
      <c r="G4" s="126" t="s">
        <v>94</v>
      </c>
      <c r="H4" s="126" t="s">
        <v>94</v>
      </c>
      <c r="I4" s="126" t="s">
        <v>94</v>
      </c>
    </row>
    <row r="5" spans="1:9" ht="15" customHeight="1">
      <c r="A5" s="127" t="s">
        <v>95</v>
      </c>
      <c r="B5" s="125" t="s">
        <v>96</v>
      </c>
      <c r="C5" s="125" t="s">
        <v>97</v>
      </c>
      <c r="D5" s="125" t="s">
        <v>95</v>
      </c>
      <c r="E5" s="125" t="s">
        <v>96</v>
      </c>
      <c r="F5" s="125" t="s">
        <v>97</v>
      </c>
      <c r="G5" s="125" t="s">
        <v>95</v>
      </c>
      <c r="H5" s="125" t="s">
        <v>96</v>
      </c>
      <c r="I5" s="125" t="s">
        <v>97</v>
      </c>
    </row>
    <row r="6" spans="1:9" ht="30" customHeight="1">
      <c r="A6" s="128" t="s">
        <v>95</v>
      </c>
      <c r="B6" s="126" t="s">
        <v>96</v>
      </c>
      <c r="C6" s="126" t="s">
        <v>97</v>
      </c>
      <c r="D6" s="126" t="s">
        <v>95</v>
      </c>
      <c r="E6" s="126" t="s">
        <v>96</v>
      </c>
      <c r="F6" s="126" t="s">
        <v>97</v>
      </c>
      <c r="G6" s="126" t="s">
        <v>95</v>
      </c>
      <c r="H6" s="126" t="s">
        <v>96</v>
      </c>
      <c r="I6" s="126" t="s">
        <v>97</v>
      </c>
    </row>
    <row r="7" spans="1:9" ht="15" customHeight="1">
      <c r="A7" s="34" t="s">
        <v>98</v>
      </c>
      <c r="B7" s="33" t="s">
        <v>99</v>
      </c>
      <c r="C7" s="31">
        <f>SUM(C8:C20)</f>
        <v>2052.45</v>
      </c>
      <c r="D7" s="33" t="s">
        <v>100</v>
      </c>
      <c r="E7" s="33" t="s">
        <v>101</v>
      </c>
      <c r="F7" s="31">
        <f>SUM(F8:F34)</f>
        <v>442.71000000000004</v>
      </c>
      <c r="G7" s="33" t="s">
        <v>102</v>
      </c>
      <c r="H7" s="67" t="s">
        <v>381</v>
      </c>
      <c r="I7" s="31">
        <f>SUM(I8:I17)</f>
        <v>18.7</v>
      </c>
    </row>
    <row r="8" spans="1:9" ht="15" customHeight="1">
      <c r="A8" s="34" t="s">
        <v>103</v>
      </c>
      <c r="B8" s="33" t="s">
        <v>104</v>
      </c>
      <c r="C8" s="31">
        <v>525.01</v>
      </c>
      <c r="D8" s="33" t="s">
        <v>105</v>
      </c>
      <c r="E8" s="33" t="s">
        <v>106</v>
      </c>
      <c r="F8" s="31">
        <v>26.21</v>
      </c>
      <c r="G8" s="33" t="s">
        <v>107</v>
      </c>
      <c r="H8" s="33" t="s">
        <v>108</v>
      </c>
      <c r="I8" s="31"/>
    </row>
    <row r="9" spans="1:9" ht="15" customHeight="1">
      <c r="A9" s="34" t="s">
        <v>109</v>
      </c>
      <c r="B9" s="33" t="s">
        <v>110</v>
      </c>
      <c r="C9" s="31">
        <v>228.87</v>
      </c>
      <c r="D9" s="33" t="s">
        <v>111</v>
      </c>
      <c r="E9" s="33" t="s">
        <v>112</v>
      </c>
      <c r="F9" s="31">
        <v>1.89</v>
      </c>
      <c r="G9" s="33" t="s">
        <v>113</v>
      </c>
      <c r="H9" s="33" t="s">
        <v>114</v>
      </c>
      <c r="I9" s="31">
        <v>18.7</v>
      </c>
    </row>
    <row r="10" spans="1:9" ht="15" customHeight="1">
      <c r="A10" s="34" t="s">
        <v>115</v>
      </c>
      <c r="B10" s="33" t="s">
        <v>116</v>
      </c>
      <c r="C10" s="31">
        <v>206.78</v>
      </c>
      <c r="D10" s="33" t="s">
        <v>117</v>
      </c>
      <c r="E10" s="33" t="s">
        <v>118</v>
      </c>
      <c r="F10" s="31"/>
      <c r="G10" s="33" t="s">
        <v>119</v>
      </c>
      <c r="H10" s="33" t="s">
        <v>120</v>
      </c>
      <c r="I10" s="31"/>
    </row>
    <row r="11" spans="1:9" ht="15" customHeight="1">
      <c r="A11" s="34" t="s">
        <v>121</v>
      </c>
      <c r="B11" s="33" t="s">
        <v>122</v>
      </c>
      <c r="C11" s="31"/>
      <c r="D11" s="33" t="s">
        <v>123</v>
      </c>
      <c r="E11" s="33" t="s">
        <v>124</v>
      </c>
      <c r="F11" s="31"/>
      <c r="G11" s="33" t="s">
        <v>125</v>
      </c>
      <c r="H11" s="33" t="s">
        <v>126</v>
      </c>
      <c r="I11" s="31"/>
    </row>
    <row r="12" spans="1:9" ht="15" customHeight="1">
      <c r="A12" s="34" t="s">
        <v>127</v>
      </c>
      <c r="B12" s="33" t="s">
        <v>128</v>
      </c>
      <c r="C12" s="31">
        <v>415.01</v>
      </c>
      <c r="D12" s="33" t="s">
        <v>129</v>
      </c>
      <c r="E12" s="33" t="s">
        <v>130</v>
      </c>
      <c r="F12" s="31">
        <v>9.63</v>
      </c>
      <c r="G12" s="33" t="s">
        <v>131</v>
      </c>
      <c r="H12" s="33" t="s">
        <v>132</v>
      </c>
      <c r="I12" s="31"/>
    </row>
    <row r="13" spans="1:9" ht="15" customHeight="1">
      <c r="A13" s="34" t="s">
        <v>133</v>
      </c>
      <c r="B13" s="33" t="s">
        <v>134</v>
      </c>
      <c r="C13" s="31">
        <v>182.92</v>
      </c>
      <c r="D13" s="33" t="s">
        <v>135</v>
      </c>
      <c r="E13" s="33" t="s">
        <v>136</v>
      </c>
      <c r="F13" s="31">
        <v>19.01</v>
      </c>
      <c r="G13" s="33" t="s">
        <v>137</v>
      </c>
      <c r="H13" s="33" t="s">
        <v>138</v>
      </c>
      <c r="I13" s="31"/>
    </row>
    <row r="14" spans="1:9" ht="15" customHeight="1">
      <c r="A14" s="34" t="s">
        <v>139</v>
      </c>
      <c r="B14" s="33" t="s">
        <v>140</v>
      </c>
      <c r="C14" s="31">
        <v>73.06</v>
      </c>
      <c r="D14" s="33" t="s">
        <v>141</v>
      </c>
      <c r="E14" s="33" t="s">
        <v>142</v>
      </c>
      <c r="F14" s="31">
        <v>54.66</v>
      </c>
      <c r="G14" s="33" t="s">
        <v>143</v>
      </c>
      <c r="H14" s="33" t="s">
        <v>144</v>
      </c>
      <c r="I14" s="31"/>
    </row>
    <row r="15" spans="1:9" ht="15" customHeight="1">
      <c r="A15" s="34" t="s">
        <v>145</v>
      </c>
      <c r="B15" s="33" t="s">
        <v>146</v>
      </c>
      <c r="C15" s="31">
        <v>73.04</v>
      </c>
      <c r="D15" s="33" t="s">
        <v>147</v>
      </c>
      <c r="E15" s="33" t="s">
        <v>148</v>
      </c>
      <c r="F15" s="31"/>
      <c r="G15" s="33" t="s">
        <v>149</v>
      </c>
      <c r="H15" s="33" t="s">
        <v>150</v>
      </c>
      <c r="I15" s="31"/>
    </row>
    <row r="16" spans="1:9" ht="15" customHeight="1">
      <c r="A16" s="34" t="s">
        <v>151</v>
      </c>
      <c r="B16" s="33" t="s">
        <v>152</v>
      </c>
      <c r="C16" s="31">
        <v>11.84</v>
      </c>
      <c r="D16" s="33" t="s">
        <v>153</v>
      </c>
      <c r="E16" s="33" t="s">
        <v>154</v>
      </c>
      <c r="F16" s="31"/>
      <c r="G16" s="33" t="s">
        <v>155</v>
      </c>
      <c r="H16" s="33" t="s">
        <v>156</v>
      </c>
      <c r="I16" s="31"/>
    </row>
    <row r="17" spans="1:9" ht="15" customHeight="1">
      <c r="A17" s="34" t="s">
        <v>157</v>
      </c>
      <c r="B17" s="33" t="s">
        <v>158</v>
      </c>
      <c r="C17" s="31">
        <v>25.09</v>
      </c>
      <c r="D17" s="33" t="s">
        <v>159</v>
      </c>
      <c r="E17" s="33" t="s">
        <v>160</v>
      </c>
      <c r="F17" s="31">
        <v>146.08</v>
      </c>
      <c r="G17" s="33" t="s">
        <v>161</v>
      </c>
      <c r="H17" s="33" t="s">
        <v>162</v>
      </c>
      <c r="I17" s="31"/>
    </row>
    <row r="18" spans="1:9" ht="15" customHeight="1">
      <c r="A18" s="34" t="s">
        <v>163</v>
      </c>
      <c r="B18" s="33" t="s">
        <v>63</v>
      </c>
      <c r="C18" s="31">
        <v>146.35</v>
      </c>
      <c r="D18" s="33" t="s">
        <v>164</v>
      </c>
      <c r="E18" s="33" t="s">
        <v>165</v>
      </c>
      <c r="F18" s="31"/>
      <c r="G18" s="33" t="s">
        <v>166</v>
      </c>
      <c r="H18" s="33" t="s">
        <v>167</v>
      </c>
      <c r="I18" s="31"/>
    </row>
    <row r="19" spans="1:9" ht="15" customHeight="1">
      <c r="A19" s="34" t="s">
        <v>168</v>
      </c>
      <c r="B19" s="33" t="s">
        <v>169</v>
      </c>
      <c r="C19" s="31">
        <v>32.36</v>
      </c>
      <c r="D19" s="33" t="s">
        <v>170</v>
      </c>
      <c r="E19" s="33" t="s">
        <v>171</v>
      </c>
      <c r="F19" s="71">
        <v>0.74</v>
      </c>
      <c r="G19" s="33" t="s">
        <v>172</v>
      </c>
      <c r="H19" s="33" t="s">
        <v>173</v>
      </c>
      <c r="I19" s="31"/>
    </row>
    <row r="20" spans="1:9" ht="15" customHeight="1">
      <c r="A20" s="34" t="s">
        <v>174</v>
      </c>
      <c r="B20" s="33" t="s">
        <v>175</v>
      </c>
      <c r="C20" s="31">
        <v>132.12</v>
      </c>
      <c r="D20" s="33" t="s">
        <v>176</v>
      </c>
      <c r="E20" s="33" t="s">
        <v>177</v>
      </c>
      <c r="F20" s="31">
        <v>2.5</v>
      </c>
      <c r="G20" s="33" t="s">
        <v>178</v>
      </c>
      <c r="H20" s="33" t="s">
        <v>179</v>
      </c>
      <c r="I20" s="31"/>
    </row>
    <row r="21" spans="1:9" ht="15" customHeight="1">
      <c r="A21" s="34" t="s">
        <v>180</v>
      </c>
      <c r="B21" s="33" t="s">
        <v>181</v>
      </c>
      <c r="C21" s="31">
        <f>SUM(C22:C32)</f>
        <v>130.79</v>
      </c>
      <c r="D21" s="33" t="s">
        <v>182</v>
      </c>
      <c r="E21" s="33" t="s">
        <v>183</v>
      </c>
      <c r="F21" s="31">
        <v>0.43</v>
      </c>
      <c r="G21" s="33" t="s">
        <v>184</v>
      </c>
      <c r="H21" s="33" t="s">
        <v>185</v>
      </c>
      <c r="I21" s="31"/>
    </row>
    <row r="22" spans="1:9" ht="15" customHeight="1">
      <c r="A22" s="34" t="s">
        <v>186</v>
      </c>
      <c r="B22" s="33" t="s">
        <v>187</v>
      </c>
      <c r="C22" s="31"/>
      <c r="D22" s="33" t="s">
        <v>188</v>
      </c>
      <c r="E22" s="33" t="s">
        <v>189</v>
      </c>
      <c r="F22" s="31">
        <v>8.91</v>
      </c>
      <c r="G22" s="33" t="s">
        <v>190</v>
      </c>
      <c r="H22" s="33" t="s">
        <v>191</v>
      </c>
      <c r="I22" s="31"/>
    </row>
    <row r="23" spans="1:9" ht="15" customHeight="1">
      <c r="A23" s="34" t="s">
        <v>192</v>
      </c>
      <c r="B23" s="33" t="s">
        <v>193</v>
      </c>
      <c r="C23" s="31"/>
      <c r="D23" s="33" t="s">
        <v>194</v>
      </c>
      <c r="E23" s="33" t="s">
        <v>195</v>
      </c>
      <c r="F23" s="31">
        <v>5.14</v>
      </c>
      <c r="G23" s="33" t="s">
        <v>196</v>
      </c>
      <c r="H23" s="33" t="s">
        <v>197</v>
      </c>
      <c r="I23" s="31"/>
    </row>
    <row r="24" spans="1:9" ht="16.5" customHeight="1">
      <c r="A24" s="34" t="s">
        <v>198</v>
      </c>
      <c r="B24" s="33" t="s">
        <v>199</v>
      </c>
      <c r="C24" s="31"/>
      <c r="D24" s="33" t="s">
        <v>200</v>
      </c>
      <c r="E24" s="33" t="s">
        <v>201</v>
      </c>
      <c r="F24" s="31"/>
      <c r="G24" s="33" t="s">
        <v>202</v>
      </c>
      <c r="H24" s="33" t="s">
        <v>203</v>
      </c>
      <c r="I24" s="31"/>
    </row>
    <row r="25" spans="1:9" ht="15" customHeight="1">
      <c r="A25" s="34" t="s">
        <v>204</v>
      </c>
      <c r="B25" s="33" t="s">
        <v>205</v>
      </c>
      <c r="C25" s="31"/>
      <c r="D25" s="33" t="s">
        <v>206</v>
      </c>
      <c r="E25" s="33" t="s">
        <v>207</v>
      </c>
      <c r="F25" s="31"/>
      <c r="G25" s="33" t="s">
        <v>208</v>
      </c>
      <c r="H25" s="33" t="s">
        <v>209</v>
      </c>
      <c r="I25" s="31"/>
    </row>
    <row r="26" spans="1:9" ht="15" customHeight="1">
      <c r="A26" s="34" t="s">
        <v>210</v>
      </c>
      <c r="B26" s="33" t="s">
        <v>211</v>
      </c>
      <c r="C26" s="31">
        <v>111.72</v>
      </c>
      <c r="D26" s="33" t="s">
        <v>212</v>
      </c>
      <c r="E26" s="33" t="s">
        <v>213</v>
      </c>
      <c r="F26" s="31"/>
      <c r="G26" s="33" t="s">
        <v>214</v>
      </c>
      <c r="H26" s="33" t="s">
        <v>215</v>
      </c>
      <c r="I26" s="31"/>
    </row>
    <row r="27" spans="1:9" ht="15" customHeight="1">
      <c r="A27" s="34" t="s">
        <v>216</v>
      </c>
      <c r="B27" s="33" t="s">
        <v>217</v>
      </c>
      <c r="C27" s="31"/>
      <c r="D27" s="33" t="s">
        <v>218</v>
      </c>
      <c r="E27" s="33" t="s">
        <v>219</v>
      </c>
      <c r="F27" s="31">
        <v>0.73</v>
      </c>
      <c r="G27" s="33" t="s">
        <v>220</v>
      </c>
      <c r="H27" s="33" t="s">
        <v>221</v>
      </c>
      <c r="I27" s="31"/>
    </row>
    <row r="28" spans="1:9" ht="15" customHeight="1">
      <c r="A28" s="34" t="s">
        <v>222</v>
      </c>
      <c r="B28" s="33" t="s">
        <v>223</v>
      </c>
      <c r="C28" s="31"/>
      <c r="D28" s="33" t="s">
        <v>224</v>
      </c>
      <c r="E28" s="33" t="s">
        <v>225</v>
      </c>
      <c r="F28" s="31">
        <v>0.6</v>
      </c>
      <c r="G28" s="33" t="s">
        <v>226</v>
      </c>
      <c r="H28" s="33" t="s">
        <v>227</v>
      </c>
      <c r="I28" s="31"/>
    </row>
    <row r="29" spans="1:9" ht="15" customHeight="1">
      <c r="A29" s="34" t="s">
        <v>228</v>
      </c>
      <c r="B29" s="33" t="s">
        <v>229</v>
      </c>
      <c r="C29" s="31"/>
      <c r="D29" s="33" t="s">
        <v>230</v>
      </c>
      <c r="E29" s="33" t="s">
        <v>231</v>
      </c>
      <c r="F29" s="31">
        <v>48.02</v>
      </c>
      <c r="G29" s="33" t="s">
        <v>232</v>
      </c>
      <c r="H29" s="33" t="s">
        <v>233</v>
      </c>
      <c r="I29" s="31"/>
    </row>
    <row r="30" spans="1:9" ht="15" customHeight="1">
      <c r="A30" s="34" t="s">
        <v>234</v>
      </c>
      <c r="B30" s="33" t="s">
        <v>235</v>
      </c>
      <c r="C30" s="31">
        <v>3.22</v>
      </c>
      <c r="D30" s="33" t="s">
        <v>236</v>
      </c>
      <c r="E30" s="33" t="s">
        <v>237</v>
      </c>
      <c r="F30" s="31">
        <v>1.12</v>
      </c>
      <c r="G30" s="33" t="s">
        <v>238</v>
      </c>
      <c r="H30" s="33" t="s">
        <v>239</v>
      </c>
      <c r="I30" s="31"/>
    </row>
    <row r="31" spans="1:9" ht="15" customHeight="1">
      <c r="A31" s="34" t="s">
        <v>240</v>
      </c>
      <c r="B31" s="33" t="s">
        <v>241</v>
      </c>
      <c r="C31" s="31"/>
      <c r="D31" s="33" t="s">
        <v>242</v>
      </c>
      <c r="E31" s="33" t="s">
        <v>243</v>
      </c>
      <c r="F31" s="31">
        <v>12.46</v>
      </c>
      <c r="G31" s="33" t="s">
        <v>244</v>
      </c>
      <c r="H31" s="33" t="s">
        <v>245</v>
      </c>
      <c r="I31" s="31"/>
    </row>
    <row r="32" spans="1:9" ht="15" customHeight="1">
      <c r="A32" s="34" t="s">
        <v>246</v>
      </c>
      <c r="B32" s="33" t="s">
        <v>247</v>
      </c>
      <c r="C32" s="31">
        <v>15.85</v>
      </c>
      <c r="D32" s="33" t="s">
        <v>248</v>
      </c>
      <c r="E32" s="33" t="s">
        <v>249</v>
      </c>
      <c r="F32" s="31">
        <v>54.21</v>
      </c>
      <c r="G32" s="33" t="s">
        <v>250</v>
      </c>
      <c r="H32" s="33" t="s">
        <v>251</v>
      </c>
      <c r="I32" s="31"/>
    </row>
    <row r="33" spans="1:9" ht="15" customHeight="1">
      <c r="A33" s="34"/>
      <c r="B33" s="33"/>
      <c r="C33" s="42"/>
      <c r="D33" s="33" t="s">
        <v>252</v>
      </c>
      <c r="E33" s="33" t="s">
        <v>253</v>
      </c>
      <c r="F33" s="31"/>
      <c r="G33" s="33" t="s">
        <v>254</v>
      </c>
      <c r="H33" s="33" t="s">
        <v>255</v>
      </c>
      <c r="I33" s="31"/>
    </row>
    <row r="34" spans="1:9" ht="15" customHeight="1">
      <c r="A34" s="34"/>
      <c r="B34" s="33"/>
      <c r="C34" s="42"/>
      <c r="D34" s="33" t="s">
        <v>256</v>
      </c>
      <c r="E34" s="33" t="s">
        <v>257</v>
      </c>
      <c r="F34" s="31">
        <v>50.37</v>
      </c>
      <c r="G34" s="33" t="s">
        <v>258</v>
      </c>
      <c r="H34" s="33" t="s">
        <v>259</v>
      </c>
      <c r="I34" s="31"/>
    </row>
    <row r="35" spans="1:9" ht="15" customHeight="1">
      <c r="A35" s="34"/>
      <c r="B35" s="33"/>
      <c r="C35" s="42"/>
      <c r="D35" s="33" t="s">
        <v>260</v>
      </c>
      <c r="E35" s="33" t="s">
        <v>261</v>
      </c>
      <c r="F35" s="31"/>
      <c r="G35" s="33"/>
      <c r="H35" s="33"/>
      <c r="I35" s="42"/>
    </row>
    <row r="36" spans="1:9" ht="15" customHeight="1">
      <c r="A36" s="34"/>
      <c r="B36" s="33"/>
      <c r="C36" s="42"/>
      <c r="D36" s="33" t="s">
        <v>262</v>
      </c>
      <c r="E36" s="33" t="s">
        <v>263</v>
      </c>
      <c r="F36" s="31"/>
      <c r="G36" s="33"/>
      <c r="H36" s="33"/>
      <c r="I36" s="42"/>
    </row>
    <row r="37" spans="1:9" ht="15" customHeight="1">
      <c r="A37" s="34"/>
      <c r="B37" s="33"/>
      <c r="C37" s="42"/>
      <c r="D37" s="33" t="s">
        <v>264</v>
      </c>
      <c r="E37" s="33" t="s">
        <v>265</v>
      </c>
      <c r="F37" s="31"/>
      <c r="G37" s="33"/>
      <c r="H37" s="33"/>
      <c r="I37" s="42"/>
    </row>
    <row r="38" spans="1:9" ht="15" customHeight="1">
      <c r="A38" s="34"/>
      <c r="B38" s="33"/>
      <c r="C38" s="42"/>
      <c r="D38" s="33" t="s">
        <v>266</v>
      </c>
      <c r="E38" s="33" t="s">
        <v>267</v>
      </c>
      <c r="F38" s="31"/>
      <c r="G38" s="33"/>
      <c r="H38" s="33"/>
      <c r="I38" s="42"/>
    </row>
    <row r="39" spans="1:9" ht="15" customHeight="1">
      <c r="A39" s="34"/>
      <c r="B39" s="33"/>
      <c r="C39" s="42"/>
      <c r="D39" s="33" t="s">
        <v>268</v>
      </c>
      <c r="E39" s="33" t="s">
        <v>269</v>
      </c>
      <c r="F39" s="31"/>
      <c r="G39" s="33"/>
      <c r="H39" s="33"/>
      <c r="I39" s="42"/>
    </row>
    <row r="40" spans="1:9" ht="15" customHeight="1">
      <c r="A40" s="161" t="s">
        <v>270</v>
      </c>
      <c r="B40" s="162" t="s">
        <v>270</v>
      </c>
      <c r="C40" s="31">
        <f>C7+C21</f>
        <v>2183.24</v>
      </c>
      <c r="D40" s="163" t="s">
        <v>271</v>
      </c>
      <c r="E40" s="162" t="s">
        <v>271</v>
      </c>
      <c r="F40" s="162" t="s">
        <v>271</v>
      </c>
      <c r="G40" s="162" t="s">
        <v>271</v>
      </c>
      <c r="H40" s="162" t="s">
        <v>271</v>
      </c>
      <c r="I40" s="31">
        <f>F7+I7</f>
        <v>461.41</v>
      </c>
    </row>
    <row r="41" spans="1:9" ht="15" customHeight="1">
      <c r="A41" s="164" t="s">
        <v>272</v>
      </c>
      <c r="B41" s="165" t="s">
        <v>272</v>
      </c>
      <c r="C41" s="165" t="s">
        <v>272</v>
      </c>
      <c r="D41" s="165" t="s">
        <v>272</v>
      </c>
      <c r="E41" s="165" t="s">
        <v>272</v>
      </c>
      <c r="F41" s="165" t="s">
        <v>272</v>
      </c>
      <c r="G41" s="165" t="s">
        <v>272</v>
      </c>
      <c r="H41" s="165" t="s">
        <v>272</v>
      </c>
      <c r="I41" s="165" t="s">
        <v>272</v>
      </c>
    </row>
    <row r="42" spans="1:9" ht="15" customHeight="1">
      <c r="A42" s="109"/>
      <c r="B42" s="111"/>
      <c r="C42" s="111"/>
      <c r="D42" s="111"/>
      <c r="E42" s="160"/>
      <c r="F42" s="111"/>
      <c r="G42" s="111"/>
      <c r="H42" s="111"/>
      <c r="I42" s="112"/>
    </row>
  </sheetData>
  <sheetProtection/>
  <mergeCells count="15">
    <mergeCell ref="H5:H6"/>
    <mergeCell ref="I5:I6"/>
    <mergeCell ref="A40:B40"/>
    <mergeCell ref="D40:H40"/>
    <mergeCell ref="A41:I41"/>
    <mergeCell ref="A42:I42"/>
    <mergeCell ref="A4:C4"/>
    <mergeCell ref="D4:I4"/>
    <mergeCell ref="A5:A6"/>
    <mergeCell ref="B5:B6"/>
    <mergeCell ref="C5:C6"/>
    <mergeCell ref="D5:D6"/>
    <mergeCell ref="E5:E6"/>
    <mergeCell ref="F5:F6"/>
    <mergeCell ref="G5:G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A19" sqref="A19:J19"/>
    </sheetView>
  </sheetViews>
  <sheetFormatPr defaultColWidth="8.8515625" defaultRowHeight="12.75"/>
  <cols>
    <col min="1" max="1" width="5.140625" style="19" customWidth="1"/>
    <col min="2" max="2" width="4.7109375" style="19" customWidth="1"/>
    <col min="3" max="3" width="5.421875" style="19" customWidth="1"/>
    <col min="4" max="4" width="37.140625" style="19" customWidth="1"/>
    <col min="5" max="10" width="18.57421875" style="19" customWidth="1"/>
    <col min="11" max="16384" width="8.8515625" style="19" customWidth="1"/>
  </cols>
  <sheetData>
    <row r="1" spans="1:11" ht="27.75" customHeight="1">
      <c r="A1" s="14"/>
      <c r="B1" s="15"/>
      <c r="C1" s="15"/>
      <c r="D1" s="15"/>
      <c r="E1" s="16" t="s">
        <v>377</v>
      </c>
      <c r="F1" s="15"/>
      <c r="G1" s="15"/>
      <c r="H1" s="15"/>
      <c r="I1" s="15"/>
      <c r="J1" s="15"/>
      <c r="K1" s="18"/>
    </row>
    <row r="2" spans="1:11" ht="15" customHeight="1">
      <c r="A2" s="14"/>
      <c r="B2" s="15"/>
      <c r="C2" s="15"/>
      <c r="D2" s="15"/>
      <c r="E2" s="15"/>
      <c r="F2" s="15"/>
      <c r="G2" s="15"/>
      <c r="H2" s="15"/>
      <c r="I2" s="15"/>
      <c r="J2" s="15"/>
      <c r="K2" s="18"/>
    </row>
    <row r="3" spans="1:11" ht="15" customHeight="1">
      <c r="A3" s="15"/>
      <c r="B3" s="15"/>
      <c r="C3" s="15"/>
      <c r="D3" s="15"/>
      <c r="E3" s="15"/>
      <c r="F3" s="15"/>
      <c r="G3" s="15"/>
      <c r="H3" s="15"/>
      <c r="I3" s="15"/>
      <c r="J3" s="22" t="s">
        <v>378</v>
      </c>
      <c r="K3" s="18"/>
    </row>
    <row r="4" spans="1:11" ht="15" customHeight="1">
      <c r="A4" s="98" t="s">
        <v>497</v>
      </c>
      <c r="B4" s="68"/>
      <c r="C4" s="68"/>
      <c r="D4" s="94"/>
      <c r="E4" s="69" t="s">
        <v>3</v>
      </c>
      <c r="F4" s="68"/>
      <c r="G4" s="68"/>
      <c r="H4" s="68"/>
      <c r="I4" s="68"/>
      <c r="J4" s="70" t="s">
        <v>4</v>
      </c>
      <c r="K4" s="18"/>
    </row>
    <row r="5" spans="1:10" ht="15" customHeight="1">
      <c r="A5" s="178" t="s">
        <v>7</v>
      </c>
      <c r="B5" s="179" t="s">
        <v>7</v>
      </c>
      <c r="C5" s="179" t="s">
        <v>7</v>
      </c>
      <c r="D5" s="179" t="s">
        <v>7</v>
      </c>
      <c r="E5" s="167" t="s">
        <v>44</v>
      </c>
      <c r="F5" s="167" t="s">
        <v>87</v>
      </c>
      <c r="G5" s="167" t="s">
        <v>88</v>
      </c>
      <c r="H5" s="167" t="s">
        <v>88</v>
      </c>
      <c r="I5" s="167" t="s">
        <v>88</v>
      </c>
      <c r="J5" s="167" t="s">
        <v>45</v>
      </c>
    </row>
    <row r="6" spans="1:10" ht="15" customHeight="1">
      <c r="A6" s="166" t="s">
        <v>56</v>
      </c>
      <c r="B6" s="167" t="s">
        <v>56</v>
      </c>
      <c r="C6" s="167" t="s">
        <v>56</v>
      </c>
      <c r="D6" s="167" t="s">
        <v>57</v>
      </c>
      <c r="E6" s="167" t="s">
        <v>44</v>
      </c>
      <c r="F6" s="167" t="s">
        <v>87</v>
      </c>
      <c r="G6" s="167" t="s">
        <v>60</v>
      </c>
      <c r="H6" s="167" t="s">
        <v>67</v>
      </c>
      <c r="I6" s="167" t="s">
        <v>68</v>
      </c>
      <c r="J6" s="167" t="s">
        <v>45</v>
      </c>
    </row>
    <row r="7" spans="1:10" ht="15" customHeight="1">
      <c r="A7" s="166" t="s">
        <v>56</v>
      </c>
      <c r="B7" s="167" t="s">
        <v>56</v>
      </c>
      <c r="C7" s="167" t="s">
        <v>56</v>
      </c>
      <c r="D7" s="167" t="s">
        <v>57</v>
      </c>
      <c r="E7" s="167" t="s">
        <v>44</v>
      </c>
      <c r="F7" s="167" t="s">
        <v>87</v>
      </c>
      <c r="G7" s="167" t="s">
        <v>60</v>
      </c>
      <c r="H7" s="167" t="s">
        <v>67</v>
      </c>
      <c r="I7" s="167" t="s">
        <v>68</v>
      </c>
      <c r="J7" s="167" t="s">
        <v>45</v>
      </c>
    </row>
    <row r="8" spans="1:10" ht="30" customHeight="1">
      <c r="A8" s="166" t="s">
        <v>56</v>
      </c>
      <c r="B8" s="167" t="s">
        <v>56</v>
      </c>
      <c r="C8" s="167" t="s">
        <v>56</v>
      </c>
      <c r="D8" s="167" t="s">
        <v>57</v>
      </c>
      <c r="E8" s="167" t="s">
        <v>44</v>
      </c>
      <c r="F8" s="167" t="s">
        <v>87</v>
      </c>
      <c r="G8" s="167" t="s">
        <v>60</v>
      </c>
      <c r="H8" s="167" t="s">
        <v>67</v>
      </c>
      <c r="I8" s="167" t="s">
        <v>68</v>
      </c>
      <c r="J8" s="167" t="s">
        <v>45</v>
      </c>
    </row>
    <row r="9" spans="1:10" ht="15" customHeight="1">
      <c r="A9" s="166" t="s">
        <v>60</v>
      </c>
      <c r="B9" s="167" t="s">
        <v>60</v>
      </c>
      <c r="C9" s="167" t="s">
        <v>60</v>
      </c>
      <c r="D9" s="167" t="s">
        <v>60</v>
      </c>
      <c r="E9" s="71"/>
      <c r="F9" s="71">
        <f>F10+F14</f>
        <v>2092.23</v>
      </c>
      <c r="G9" s="93">
        <f>I9</f>
        <v>2092.23</v>
      </c>
      <c r="H9" s="71"/>
      <c r="I9" s="93">
        <f>I10+I14</f>
        <v>2092.23</v>
      </c>
      <c r="J9" s="71"/>
    </row>
    <row r="10" spans="1:10" ht="15" customHeight="1">
      <c r="A10" s="174">
        <v>212</v>
      </c>
      <c r="B10" s="175"/>
      <c r="C10" s="176"/>
      <c r="D10" s="91" t="s">
        <v>420</v>
      </c>
      <c r="E10" s="71"/>
      <c r="F10" s="93">
        <f>F11</f>
        <v>2067.23</v>
      </c>
      <c r="G10" s="93">
        <f aca="true" t="shared" si="0" ref="G10:G16">I10</f>
        <v>2067.23</v>
      </c>
      <c r="H10" s="71"/>
      <c r="I10" s="93">
        <f>I11</f>
        <v>2067.23</v>
      </c>
      <c r="J10" s="71"/>
    </row>
    <row r="11" spans="1:10" ht="22.5" customHeight="1">
      <c r="A11" s="174">
        <v>21208</v>
      </c>
      <c r="B11" s="175"/>
      <c r="C11" s="176"/>
      <c r="D11" s="74" t="s">
        <v>425</v>
      </c>
      <c r="E11" s="71"/>
      <c r="F11" s="93">
        <f>SUM(F12:F13)</f>
        <v>2067.23</v>
      </c>
      <c r="G11" s="93">
        <f t="shared" si="0"/>
        <v>2067.23</v>
      </c>
      <c r="H11" s="71"/>
      <c r="I11" s="93">
        <f>SUM(I12:I13)</f>
        <v>2067.23</v>
      </c>
      <c r="J11" s="71"/>
    </row>
    <row r="12" spans="1:10" ht="15" customHeight="1">
      <c r="A12" s="168">
        <v>2120804</v>
      </c>
      <c r="B12" s="169"/>
      <c r="C12" s="170"/>
      <c r="D12" s="92" t="s">
        <v>490</v>
      </c>
      <c r="E12" s="71"/>
      <c r="F12" s="71">
        <v>944.72</v>
      </c>
      <c r="G12" s="71">
        <f t="shared" si="0"/>
        <v>944.72</v>
      </c>
      <c r="H12" s="71"/>
      <c r="I12" s="71">
        <v>944.72</v>
      </c>
      <c r="J12" s="71"/>
    </row>
    <row r="13" spans="1:10" ht="24.75" customHeight="1">
      <c r="A13" s="168">
        <v>2120899</v>
      </c>
      <c r="B13" s="169"/>
      <c r="C13" s="170"/>
      <c r="D13" s="92" t="s">
        <v>488</v>
      </c>
      <c r="E13" s="71"/>
      <c r="F13" s="71">
        <v>1122.51</v>
      </c>
      <c r="G13" s="71">
        <f t="shared" si="0"/>
        <v>1122.51</v>
      </c>
      <c r="H13" s="71"/>
      <c r="I13" s="71">
        <v>1122.51</v>
      </c>
      <c r="J13" s="71"/>
    </row>
    <row r="14" spans="1:10" ht="15" customHeight="1">
      <c r="A14" s="171">
        <v>229</v>
      </c>
      <c r="B14" s="172"/>
      <c r="C14" s="173"/>
      <c r="D14" s="91" t="s">
        <v>239</v>
      </c>
      <c r="E14" s="71"/>
      <c r="F14" s="93">
        <v>25</v>
      </c>
      <c r="G14" s="93">
        <f t="shared" si="0"/>
        <v>25</v>
      </c>
      <c r="H14" s="71"/>
      <c r="I14" s="93">
        <v>25</v>
      </c>
      <c r="J14" s="71"/>
    </row>
    <row r="15" spans="1:10" ht="15" customHeight="1">
      <c r="A15" s="174">
        <v>22960</v>
      </c>
      <c r="B15" s="175"/>
      <c r="C15" s="176"/>
      <c r="D15" s="91" t="s">
        <v>489</v>
      </c>
      <c r="E15" s="71"/>
      <c r="F15" s="93">
        <v>25</v>
      </c>
      <c r="G15" s="93">
        <f t="shared" si="0"/>
        <v>25</v>
      </c>
      <c r="H15" s="71"/>
      <c r="I15" s="93">
        <v>25</v>
      </c>
      <c r="J15" s="71"/>
    </row>
    <row r="16" spans="1:10" ht="15" customHeight="1">
      <c r="A16" s="182">
        <v>2296002</v>
      </c>
      <c r="B16" s="183"/>
      <c r="C16" s="184"/>
      <c r="D16" s="92" t="s">
        <v>491</v>
      </c>
      <c r="E16" s="71"/>
      <c r="F16" s="71">
        <v>25</v>
      </c>
      <c r="G16" s="71">
        <f t="shared" si="0"/>
        <v>25</v>
      </c>
      <c r="H16" s="71"/>
      <c r="I16" s="71">
        <v>25</v>
      </c>
      <c r="J16" s="71"/>
    </row>
    <row r="17" spans="1:10" ht="15" customHeight="1">
      <c r="A17" s="180"/>
      <c r="B17" s="181"/>
      <c r="C17" s="181"/>
      <c r="D17" s="72"/>
      <c r="E17" s="71"/>
      <c r="F17" s="71"/>
      <c r="G17" s="71"/>
      <c r="H17" s="71"/>
      <c r="I17" s="71"/>
      <c r="J17" s="71"/>
    </row>
    <row r="18" spans="1:10" ht="15" customHeight="1">
      <c r="A18" s="177" t="s">
        <v>379</v>
      </c>
      <c r="B18" s="177" t="s">
        <v>379</v>
      </c>
      <c r="C18" s="177" t="s">
        <v>379</v>
      </c>
      <c r="D18" s="177" t="s">
        <v>379</v>
      </c>
      <c r="E18" s="177" t="s">
        <v>379</v>
      </c>
      <c r="F18" s="177" t="s">
        <v>379</v>
      </c>
      <c r="G18" s="177" t="s">
        <v>379</v>
      </c>
      <c r="H18" s="177" t="s">
        <v>379</v>
      </c>
      <c r="I18" s="177" t="s">
        <v>379</v>
      </c>
      <c r="J18" s="177" t="s">
        <v>379</v>
      </c>
    </row>
    <row r="19" spans="1:10" ht="15" customHeight="1">
      <c r="A19" s="177"/>
      <c r="B19" s="177" t="s">
        <v>380</v>
      </c>
      <c r="C19" s="177" t="s">
        <v>380</v>
      </c>
      <c r="D19" s="177" t="s">
        <v>380</v>
      </c>
      <c r="E19" s="177" t="s">
        <v>380</v>
      </c>
      <c r="F19" s="177" t="s">
        <v>380</v>
      </c>
      <c r="G19" s="177" t="s">
        <v>380</v>
      </c>
      <c r="H19" s="177" t="s">
        <v>380</v>
      </c>
      <c r="I19" s="177" t="s">
        <v>380</v>
      </c>
      <c r="J19" s="177" t="s">
        <v>380</v>
      </c>
    </row>
  </sheetData>
  <sheetProtection/>
  <mergeCells count="21">
    <mergeCell ref="A12:C12"/>
    <mergeCell ref="G6:G8"/>
    <mergeCell ref="A10:C10"/>
    <mergeCell ref="A5:D5"/>
    <mergeCell ref="E5:E8"/>
    <mergeCell ref="F5:F8"/>
    <mergeCell ref="G5:I5"/>
    <mergeCell ref="J5:J8"/>
    <mergeCell ref="D6:D8"/>
    <mergeCell ref="H6:H8"/>
    <mergeCell ref="I6:I8"/>
    <mergeCell ref="A6:C8"/>
    <mergeCell ref="A13:C13"/>
    <mergeCell ref="A14:C14"/>
    <mergeCell ref="A11:C11"/>
    <mergeCell ref="A18:J18"/>
    <mergeCell ref="A19:J19"/>
    <mergeCell ref="A17:C17"/>
    <mergeCell ref="A9:D9"/>
    <mergeCell ref="A15:C15"/>
    <mergeCell ref="A16:C16"/>
  </mergeCells>
  <printOptions/>
  <pageMargins left="0.7" right="0.7" top="0.75" bottom="0.75" header="0.3" footer="0.3"/>
  <pageSetup horizontalDpi="180" verticalDpi="180" orientation="portrait" paperSize="9"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29"/>
  <sheetViews>
    <sheetView zoomScalePageLayoutView="0" workbookViewId="0" topLeftCell="A1">
      <selection activeCell="C33" sqref="C33"/>
    </sheetView>
  </sheetViews>
  <sheetFormatPr defaultColWidth="8.8515625" defaultRowHeight="12.75"/>
  <cols>
    <col min="1" max="1" width="43.140625" style="19" customWidth="1"/>
    <col min="2" max="3" width="18.57421875" style="19" customWidth="1"/>
    <col min="4" max="4" width="49.421875" style="19" customWidth="1"/>
    <col min="5" max="5" width="18.57421875" style="19" customWidth="1"/>
    <col min="6" max="16384" width="8.8515625" style="19" customWidth="1"/>
  </cols>
  <sheetData>
    <row r="1" spans="1:8" ht="27.75" customHeight="1">
      <c r="A1" s="14"/>
      <c r="B1" s="15"/>
      <c r="C1" s="16" t="s">
        <v>273</v>
      </c>
      <c r="D1" s="15"/>
      <c r="E1" s="17"/>
      <c r="F1" s="18"/>
      <c r="G1" s="18"/>
      <c r="H1" s="18"/>
    </row>
    <row r="2" spans="1:8" ht="15" customHeight="1">
      <c r="A2" s="21"/>
      <c r="B2" s="20"/>
      <c r="C2" s="20"/>
      <c r="D2" s="20"/>
      <c r="E2" s="22" t="s">
        <v>274</v>
      </c>
      <c r="F2" s="18"/>
      <c r="G2" s="18"/>
      <c r="H2" s="18"/>
    </row>
    <row r="3" spans="1:8" ht="15" customHeight="1">
      <c r="A3" s="98" t="s">
        <v>498</v>
      </c>
      <c r="B3" s="23"/>
      <c r="C3" s="24" t="s">
        <v>3</v>
      </c>
      <c r="D3" s="23"/>
      <c r="E3" s="25" t="s">
        <v>4</v>
      </c>
      <c r="F3" s="18"/>
      <c r="G3" s="18"/>
      <c r="H3" s="18"/>
    </row>
    <row r="4" spans="1:5" ht="22.5" customHeight="1">
      <c r="A4" s="26" t="s">
        <v>275</v>
      </c>
      <c r="B4" s="27" t="s">
        <v>276</v>
      </c>
      <c r="C4" s="27" t="s">
        <v>8</v>
      </c>
      <c r="D4" s="27" t="s">
        <v>275</v>
      </c>
      <c r="E4" s="27" t="s">
        <v>8</v>
      </c>
    </row>
    <row r="5" spans="1:5" ht="15" customHeight="1">
      <c r="A5" s="28" t="s">
        <v>382</v>
      </c>
      <c r="B5" s="29" t="s">
        <v>277</v>
      </c>
      <c r="C5" s="29" t="s">
        <v>277</v>
      </c>
      <c r="D5" s="30" t="s">
        <v>278</v>
      </c>
      <c r="E5" s="31"/>
    </row>
    <row r="6" spans="1:5" ht="15" customHeight="1">
      <c r="A6" s="32" t="s">
        <v>279</v>
      </c>
      <c r="B6" s="31">
        <f>B10+B12</f>
        <v>31.5</v>
      </c>
      <c r="C6" s="31">
        <f>C10+C12</f>
        <v>18.96</v>
      </c>
      <c r="D6" s="33" t="s">
        <v>280</v>
      </c>
      <c r="E6" s="31">
        <v>325.79</v>
      </c>
    </row>
    <row r="7" spans="1:5" ht="15" customHeight="1">
      <c r="A7" s="34" t="s">
        <v>281</v>
      </c>
      <c r="B7" s="31"/>
      <c r="C7" s="31"/>
      <c r="D7" s="33" t="s">
        <v>282</v>
      </c>
      <c r="E7" s="31">
        <v>325.79</v>
      </c>
    </row>
    <row r="8" spans="1:5" ht="15" customHeight="1">
      <c r="A8" s="34" t="s">
        <v>283</v>
      </c>
      <c r="B8" s="31"/>
      <c r="C8" s="31"/>
      <c r="D8" s="30" t="s">
        <v>284</v>
      </c>
      <c r="E8" s="29"/>
    </row>
    <row r="9" spans="1:5" ht="15" customHeight="1">
      <c r="A9" s="34" t="s">
        <v>285</v>
      </c>
      <c r="B9" s="31"/>
      <c r="C9" s="31"/>
      <c r="D9" s="33" t="s">
        <v>286</v>
      </c>
      <c r="E9" s="35">
        <v>8</v>
      </c>
    </row>
    <row r="10" spans="1:5" ht="15" customHeight="1">
      <c r="A10" s="34" t="s">
        <v>287</v>
      </c>
      <c r="B10" s="31">
        <v>16.5</v>
      </c>
      <c r="C10" s="31">
        <v>12.46</v>
      </c>
      <c r="D10" s="33" t="s">
        <v>288</v>
      </c>
      <c r="E10" s="35"/>
    </row>
    <row r="11" spans="1:5" ht="15" customHeight="1">
      <c r="A11" s="34" t="s">
        <v>289</v>
      </c>
      <c r="B11" s="31">
        <v>15</v>
      </c>
      <c r="C11" s="31">
        <v>6.5</v>
      </c>
      <c r="D11" s="33" t="s">
        <v>290</v>
      </c>
      <c r="E11" s="35"/>
    </row>
    <row r="12" spans="1:5" ht="15" customHeight="1">
      <c r="A12" s="34" t="s">
        <v>291</v>
      </c>
      <c r="B12" s="31">
        <v>15</v>
      </c>
      <c r="C12" s="31">
        <v>6.5</v>
      </c>
      <c r="D12" s="33" t="s">
        <v>292</v>
      </c>
      <c r="E12" s="35"/>
    </row>
    <row r="13" spans="1:5" ht="15" customHeight="1">
      <c r="A13" s="34" t="s">
        <v>293</v>
      </c>
      <c r="B13" s="31"/>
      <c r="C13" s="31"/>
      <c r="D13" s="33" t="s">
        <v>294</v>
      </c>
      <c r="E13" s="35">
        <v>3</v>
      </c>
    </row>
    <row r="14" spans="1:5" ht="15" customHeight="1">
      <c r="A14" s="34" t="s">
        <v>295</v>
      </c>
      <c r="B14" s="31"/>
      <c r="C14" s="31"/>
      <c r="D14" s="33" t="s">
        <v>296</v>
      </c>
      <c r="E14" s="35"/>
    </row>
    <row r="15" spans="1:5" ht="15" customHeight="1">
      <c r="A15" s="32" t="s">
        <v>297</v>
      </c>
      <c r="B15" s="29" t="s">
        <v>277</v>
      </c>
      <c r="C15" s="29" t="s">
        <v>277</v>
      </c>
      <c r="D15" s="33" t="s">
        <v>298</v>
      </c>
      <c r="E15" s="35">
        <v>5</v>
      </c>
    </row>
    <row r="16" spans="1:5" ht="15" customHeight="1">
      <c r="A16" s="34" t="s">
        <v>299</v>
      </c>
      <c r="B16" s="29" t="s">
        <v>277</v>
      </c>
      <c r="C16" s="35"/>
      <c r="D16" s="33" t="s">
        <v>300</v>
      </c>
      <c r="E16" s="35"/>
    </row>
    <row r="17" spans="1:5" ht="15" customHeight="1">
      <c r="A17" s="34" t="s">
        <v>301</v>
      </c>
      <c r="B17" s="29" t="s">
        <v>277</v>
      </c>
      <c r="C17" s="35"/>
      <c r="D17" s="33" t="s">
        <v>302</v>
      </c>
      <c r="E17" s="35"/>
    </row>
    <row r="18" spans="1:5" ht="15" customHeight="1">
      <c r="A18" s="34" t="s">
        <v>303</v>
      </c>
      <c r="B18" s="29" t="s">
        <v>277</v>
      </c>
      <c r="C18" s="35"/>
      <c r="D18" s="33" t="s">
        <v>304</v>
      </c>
      <c r="E18" s="35"/>
    </row>
    <row r="19" spans="1:5" ht="15" customHeight="1">
      <c r="A19" s="34" t="s">
        <v>305</v>
      </c>
      <c r="B19" s="29" t="s">
        <v>277</v>
      </c>
      <c r="C19" s="35">
        <v>8</v>
      </c>
      <c r="D19" s="33" t="s">
        <v>306</v>
      </c>
      <c r="E19" s="35"/>
    </row>
    <row r="20" spans="1:5" ht="15" customHeight="1">
      <c r="A20" s="34" t="s">
        <v>307</v>
      </c>
      <c r="B20" s="29" t="s">
        <v>277</v>
      </c>
      <c r="C20" s="35">
        <v>165</v>
      </c>
      <c r="D20" s="30" t="s">
        <v>308</v>
      </c>
      <c r="E20" s="29" t="s">
        <v>277</v>
      </c>
    </row>
    <row r="21" spans="1:5" ht="15" customHeight="1">
      <c r="A21" s="34" t="s">
        <v>309</v>
      </c>
      <c r="B21" s="29" t="s">
        <v>277</v>
      </c>
      <c r="C21" s="35"/>
      <c r="D21" s="33" t="s">
        <v>310</v>
      </c>
      <c r="E21" s="31">
        <v>6.83</v>
      </c>
    </row>
    <row r="22" spans="1:5" ht="15" customHeight="1">
      <c r="A22" s="34" t="s">
        <v>311</v>
      </c>
      <c r="B22" s="29" t="s">
        <v>277</v>
      </c>
      <c r="C22" s="35">
        <v>1161</v>
      </c>
      <c r="D22" s="33" t="s">
        <v>312</v>
      </c>
      <c r="E22" s="31">
        <v>6.83</v>
      </c>
    </row>
    <row r="23" spans="1:5" ht="15" customHeight="1">
      <c r="A23" s="34" t="s">
        <v>313</v>
      </c>
      <c r="B23" s="29" t="s">
        <v>277</v>
      </c>
      <c r="C23" s="35"/>
      <c r="D23" s="33" t="s">
        <v>314</v>
      </c>
      <c r="E23" s="31"/>
    </row>
    <row r="24" spans="1:5" ht="15" customHeight="1">
      <c r="A24" s="34" t="s">
        <v>315</v>
      </c>
      <c r="B24" s="29" t="s">
        <v>277</v>
      </c>
      <c r="C24" s="35"/>
      <c r="D24" s="33" t="s">
        <v>316</v>
      </c>
      <c r="E24" s="31"/>
    </row>
    <row r="25" spans="1:5" ht="15" customHeight="1">
      <c r="A25" s="34" t="s">
        <v>317</v>
      </c>
      <c r="B25" s="29" t="s">
        <v>277</v>
      </c>
      <c r="C25" s="35"/>
      <c r="D25" s="33" t="s">
        <v>318</v>
      </c>
      <c r="E25" s="31"/>
    </row>
    <row r="26" spans="1:5" ht="15" customHeight="1">
      <c r="A26" s="36" t="s">
        <v>319</v>
      </c>
      <c r="B26" s="37"/>
      <c r="C26" s="37">
        <v>0.47</v>
      </c>
      <c r="D26" s="38" t="s">
        <v>320</v>
      </c>
      <c r="E26" s="37"/>
    </row>
    <row r="27" spans="1:5" ht="15" customHeight="1">
      <c r="A27" s="36" t="s">
        <v>321</v>
      </c>
      <c r="B27" s="37"/>
      <c r="C27" s="37">
        <v>9.01</v>
      </c>
      <c r="D27" s="38"/>
      <c r="E27" s="39"/>
    </row>
    <row r="28" spans="1:5" ht="15" customHeight="1">
      <c r="A28" s="107" t="s">
        <v>322</v>
      </c>
      <c r="B28" s="108" t="s">
        <v>322</v>
      </c>
      <c r="C28" s="108" t="s">
        <v>322</v>
      </c>
      <c r="D28" s="108" t="s">
        <v>322</v>
      </c>
      <c r="E28" s="108" t="s">
        <v>322</v>
      </c>
    </row>
    <row r="29" spans="1:5" ht="15" customHeight="1">
      <c r="A29" s="185"/>
      <c r="B29" s="165" t="s">
        <v>323</v>
      </c>
      <c r="C29" s="165" t="s">
        <v>323</v>
      </c>
      <c r="D29" s="165" t="s">
        <v>323</v>
      </c>
      <c r="E29" s="165" t="s">
        <v>323</v>
      </c>
    </row>
  </sheetData>
  <sheetProtection/>
  <mergeCells count="2">
    <mergeCell ref="A28:E28"/>
    <mergeCell ref="A29:E29"/>
  </mergeCells>
  <printOptions/>
  <pageMargins left="0.75" right="0.75" top="1" bottom="1" header="0.5" footer="0.5"/>
  <pageSetup fitToHeight="1" fitToWidth="1" horizontalDpi="300" verticalDpi="300" orientation="portrait" scale="61"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B35"/>
  <sheetViews>
    <sheetView zoomScalePageLayoutView="0" workbookViewId="0" topLeftCell="A1">
      <selection activeCell="A7" sqref="A7"/>
    </sheetView>
  </sheetViews>
  <sheetFormatPr defaultColWidth="9.140625" defaultRowHeight="12.75"/>
  <cols>
    <col min="1" max="1" width="38.57421875" style="0" customWidth="1"/>
    <col min="2" max="2" width="71.421875" style="0" customWidth="1"/>
  </cols>
  <sheetData>
    <row r="1" spans="1:2" ht="27.75" customHeight="1">
      <c r="A1" s="4"/>
      <c r="B1" s="5" t="s">
        <v>324</v>
      </c>
    </row>
    <row r="2" spans="1:2" ht="15" customHeight="1">
      <c r="A2" s="6"/>
      <c r="B2" s="1"/>
    </row>
    <row r="3" spans="1:2" ht="15" customHeight="1">
      <c r="A3" s="6"/>
      <c r="B3" s="1"/>
    </row>
    <row r="4" spans="1:2" ht="15" customHeight="1">
      <c r="A4" s="6"/>
      <c r="B4" s="1"/>
    </row>
    <row r="5" spans="1:2" ht="15" customHeight="1">
      <c r="A5" s="6"/>
      <c r="B5" s="1"/>
    </row>
    <row r="6" spans="1:2" ht="15" customHeight="1">
      <c r="A6" s="2"/>
      <c r="B6" s="7" t="s">
        <v>325</v>
      </c>
    </row>
    <row r="7" spans="1:2" ht="15" customHeight="1">
      <c r="A7" s="8" t="s">
        <v>2</v>
      </c>
      <c r="B7" s="9" t="s">
        <v>326</v>
      </c>
    </row>
    <row r="8" spans="1:2" ht="15" customHeight="1">
      <c r="A8" s="10" t="s">
        <v>327</v>
      </c>
      <c r="B8" s="11" t="s">
        <v>328</v>
      </c>
    </row>
    <row r="9" spans="1:2" ht="15" customHeight="1">
      <c r="A9" s="10" t="s">
        <v>329</v>
      </c>
      <c r="B9" s="12" t="s">
        <v>330</v>
      </c>
    </row>
    <row r="10" spans="1:2" ht="15" customHeight="1">
      <c r="A10" s="10" t="s">
        <v>331</v>
      </c>
      <c r="B10" s="12" t="s">
        <v>332</v>
      </c>
    </row>
    <row r="11" spans="1:2" ht="15" customHeight="1">
      <c r="A11" s="10" t="s">
        <v>333</v>
      </c>
      <c r="B11" s="12" t="s">
        <v>334</v>
      </c>
    </row>
    <row r="12" spans="1:2" ht="15" customHeight="1">
      <c r="A12" s="10" t="s">
        <v>335</v>
      </c>
      <c r="B12" s="12" t="s">
        <v>336</v>
      </c>
    </row>
    <row r="13" spans="1:2" ht="15" customHeight="1">
      <c r="A13" s="10" t="s">
        <v>337</v>
      </c>
      <c r="B13" s="12" t="s">
        <v>338</v>
      </c>
    </row>
    <row r="14" spans="1:2" ht="15" customHeight="1">
      <c r="A14" s="10" t="s">
        <v>339</v>
      </c>
      <c r="B14" s="12"/>
    </row>
    <row r="15" spans="1:2" ht="15" customHeight="1">
      <c r="A15" s="10" t="s">
        <v>340</v>
      </c>
      <c r="B15" s="12" t="s">
        <v>341</v>
      </c>
    </row>
    <row r="16" spans="1:2" ht="15" customHeight="1">
      <c r="A16" s="10" t="s">
        <v>342</v>
      </c>
      <c r="B16" s="12" t="s">
        <v>343</v>
      </c>
    </row>
    <row r="17" spans="1:2" ht="15" customHeight="1">
      <c r="A17" s="10" t="s">
        <v>344</v>
      </c>
      <c r="B17" s="12" t="s">
        <v>345</v>
      </c>
    </row>
    <row r="18" spans="1:2" ht="15" customHeight="1">
      <c r="A18" s="10" t="s">
        <v>346</v>
      </c>
      <c r="B18" s="12" t="s">
        <v>347</v>
      </c>
    </row>
    <row r="19" spans="1:2" ht="15" customHeight="1">
      <c r="A19" s="10" t="s">
        <v>348</v>
      </c>
      <c r="B19" s="12" t="s">
        <v>349</v>
      </c>
    </row>
    <row r="20" spans="1:2" ht="15" customHeight="1">
      <c r="A20" s="10" t="s">
        <v>350</v>
      </c>
      <c r="B20" s="12" t="s">
        <v>351</v>
      </c>
    </row>
    <row r="21" spans="1:2" ht="15" customHeight="1">
      <c r="A21" s="10" t="s">
        <v>352</v>
      </c>
      <c r="B21" s="12" t="s">
        <v>353</v>
      </c>
    </row>
    <row r="22" spans="1:2" ht="15" customHeight="1">
      <c r="A22" s="10" t="s">
        <v>354</v>
      </c>
      <c r="B22" s="12" t="s">
        <v>355</v>
      </c>
    </row>
    <row r="23" spans="1:2" ht="15" customHeight="1">
      <c r="A23" s="10" t="s">
        <v>356</v>
      </c>
      <c r="B23" s="12" t="s">
        <v>357</v>
      </c>
    </row>
    <row r="24" spans="1:2" ht="15" customHeight="1">
      <c r="A24" s="10" t="s">
        <v>358</v>
      </c>
      <c r="B24" s="12" t="s">
        <v>351</v>
      </c>
    </row>
    <row r="25" spans="1:2" ht="15" customHeight="1">
      <c r="A25" s="10" t="s">
        <v>359</v>
      </c>
      <c r="B25" s="12" t="s">
        <v>360</v>
      </c>
    </row>
    <row r="26" spans="1:2" ht="15" customHeight="1">
      <c r="A26" s="10" t="s">
        <v>361</v>
      </c>
      <c r="B26" s="12" t="s">
        <v>362</v>
      </c>
    </row>
    <row r="27" spans="1:2" ht="15" customHeight="1">
      <c r="A27" s="10" t="s">
        <v>363</v>
      </c>
      <c r="B27" s="12" t="s">
        <v>364</v>
      </c>
    </row>
    <row r="28" spans="1:2" ht="15" customHeight="1">
      <c r="A28" s="10" t="s">
        <v>365</v>
      </c>
      <c r="B28" s="12" t="s">
        <v>366</v>
      </c>
    </row>
    <row r="29" spans="1:2" ht="15" customHeight="1">
      <c r="A29" s="10" t="s">
        <v>367</v>
      </c>
      <c r="B29" s="12" t="s">
        <v>368</v>
      </c>
    </row>
    <row r="30" spans="1:2" ht="15" customHeight="1">
      <c r="A30" s="10" t="s">
        <v>369</v>
      </c>
      <c r="B30" s="12"/>
    </row>
    <row r="31" spans="1:2" ht="15" customHeight="1">
      <c r="A31" s="10" t="s">
        <v>370</v>
      </c>
      <c r="B31" s="12" t="s">
        <v>371</v>
      </c>
    </row>
    <row r="32" spans="1:2" ht="15" customHeight="1">
      <c r="A32" s="10" t="s">
        <v>372</v>
      </c>
      <c r="B32" s="12" t="s">
        <v>373</v>
      </c>
    </row>
    <row r="33" spans="1:2" ht="15" customHeight="1">
      <c r="A33" s="10" t="s">
        <v>374</v>
      </c>
      <c r="B33" s="12"/>
    </row>
    <row r="34" spans="1:2" ht="15" customHeight="1">
      <c r="A34" s="10" t="s">
        <v>375</v>
      </c>
      <c r="B34" s="12"/>
    </row>
    <row r="35" spans="1:2" ht="15" customHeight="1">
      <c r="A35" s="3"/>
      <c r="B35" s="13" t="s">
        <v>376</v>
      </c>
    </row>
  </sheetData>
  <sheetProtection/>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大安街道</cp:lastModifiedBy>
  <cp:lastPrinted>2020-08-23T08:04:34Z</cp:lastPrinted>
  <dcterms:modified xsi:type="dcterms:W3CDTF">2020-09-03T06:38:22Z</dcterms:modified>
  <cp:category/>
  <cp:version/>
  <cp:contentType/>
  <cp:contentStatus/>
</cp:coreProperties>
</file>