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56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'2-部门收入总表'!$A$1:$L$34</definedName>
    <definedName name="_xlnm.Print_Area" localSheetId="2">'3-部门支出总表'!$A$1:$H$35</definedName>
    <definedName name="_xlnm.Print_Area" localSheetId="3">'4-财政拨款收支总表'!$A$1:$G$18</definedName>
    <definedName name="_xlnm.Print_Area" localSheetId="4">'5-一般公共预算支出'!$A$1:$E$26</definedName>
    <definedName name="_xlnm.Print_Area" localSheetId="5">'6-一般公共预算财政基本支出'!$A$1:$E$38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<sst xmlns="http://schemas.openxmlformats.org/spreadsheetml/2006/main" count="470" uniqueCount="221">
  <si>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</si>
  <si>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</si>
  <si>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</si>
  <si>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</si>
  <si>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</si>
  <si>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</si>
  <si>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</si>
  <si>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</si>
  <si>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</si>
  <si>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</si>
  <si>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</si>
  <si>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</si>
  <si>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</si>
  <si>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</si>
  <si>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</si>
  <si>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</si>
  <si>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</si>
  <si>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</si>
  <si>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住房保障支出</t>
  </si>
  <si>
    <t>预备费</t>
  </si>
  <si>
    <t>转移性支出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</si>
  <si>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</si>
  <si>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</si>
  <si>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</si>
  <si>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</si>
  <si>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</si>
  <si>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</si>
  <si>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</si>
  <si>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</si>
  <si>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</si>
  <si>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</si>
  <si>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科目编码</t>
  </si>
  <si>
    <t>科目名称</t>
  </si>
  <si>
    <t>金  额</t>
  </si>
  <si>
    <t>其中：教育收费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</si>
  <si>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20103</t>
    </r>
  </si>
  <si>
    <t>政府办公厅（室）及相关机构事务</t>
  </si>
  <si>
    <t xml:space="preserve">  行政运行</t>
  </si>
  <si>
    <t xml:space="preserve">  一般行政管理事务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</si>
  <si>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20106</t>
    </r>
  </si>
  <si>
    <t>财政事务</t>
  </si>
  <si>
    <t>2010601</t>
  </si>
  <si>
    <t xml:space="preserve">  行政运行（财政）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</si>
  <si>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20701</t>
    </r>
  </si>
  <si>
    <t>文化</t>
  </si>
  <si>
    <t>2070108</t>
  </si>
  <si>
    <t xml:space="preserve">  文化活动</t>
  </si>
  <si>
    <t>2070109</t>
  </si>
  <si>
    <t xml:space="preserve">  群众文化</t>
  </si>
  <si>
    <t>2070199</t>
  </si>
  <si>
    <t xml:space="preserve">  其他文化支出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</si>
  <si>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20801</t>
    </r>
  </si>
  <si>
    <t>人力资源和社会保障事务</t>
  </si>
  <si>
    <t xml:space="preserve">    社会保险经办机构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</si>
  <si>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20802</t>
    </r>
  </si>
  <si>
    <t>民政管理事务</t>
  </si>
  <si>
    <t>2080208</t>
  </si>
  <si>
    <t xml:space="preserve">  基层政权和社区建设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</si>
  <si>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20805</t>
    </r>
  </si>
  <si>
    <t>行政事务单位离退休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</si>
  <si>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</si>
  <si>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</si>
  <si>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</si>
  <si>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</si>
  <si>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</si>
  <si>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</si>
  <si>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</si>
  <si>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</si>
  <si>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20899</t>
    </r>
  </si>
  <si>
    <t>其他社会保障和就业支出</t>
  </si>
  <si>
    <t>2089901</t>
  </si>
  <si>
    <t xml:space="preserve">  其他社会保障和就业支出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</si>
  <si>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21001</t>
    </r>
  </si>
  <si>
    <t>医疗卫生与计划生育管理事务</t>
  </si>
  <si>
    <t>2100101</t>
  </si>
  <si>
    <t>2100199</t>
  </si>
  <si>
    <t xml:space="preserve">  其他医疗卫生与计划生育管理事务支出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</si>
  <si>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21011</t>
    </r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</si>
  <si>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</si>
  <si>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</si>
  <si>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</si>
  <si>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</si>
  <si>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</si>
  <si>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</si>
  <si>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</si>
  <si>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</si>
  <si>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</si>
  <si>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21201</t>
    </r>
  </si>
  <si>
    <t>城乡社区管理事务</t>
  </si>
  <si>
    <t>2120104</t>
  </si>
  <si>
    <t xml:space="preserve">  城管执法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</si>
  <si>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21205</t>
    </r>
  </si>
  <si>
    <t>城乡社区环境卫生</t>
  </si>
  <si>
    <t>2120501</t>
  </si>
  <si>
    <t xml:space="preserve">  城乡社区环境卫生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</si>
  <si>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21301</t>
    </r>
  </si>
  <si>
    <t>农业</t>
  </si>
  <si>
    <t>2130104</t>
  </si>
  <si>
    <t xml:space="preserve">  事业运行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</si>
  <si>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21302</t>
    </r>
  </si>
  <si>
    <t>林业</t>
  </si>
  <si>
    <t>2130234</t>
  </si>
  <si>
    <t xml:space="preserve">  林业防灾减灾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</si>
  <si>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21307</t>
    </r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</si>
  <si>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</si>
  <si>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</si>
  <si>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</si>
  <si>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</si>
  <si>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</si>
  <si>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22102</t>
    </r>
  </si>
  <si>
    <t>住房改革支出</t>
  </si>
  <si>
    <t>2210201</t>
  </si>
  <si>
    <t xml:space="preserve">  住房公积金</t>
  </si>
  <si>
    <t>227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</si>
  <si>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23006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</si>
  <si>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上解支出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</si>
  <si>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专项上解支出</t>
    </r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</si>
  <si>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</si>
  <si>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</si>
  <si>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</si>
  <si>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</si>
  <si>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</si>
  <si>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</si>
  <si>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 xml:space="preserve">  社保机构支出</t>
  </si>
  <si>
    <t xml:space="preserve">  住房改革支出</t>
  </si>
  <si>
    <t xml:space="preserve">    住房公积金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</si>
  <si>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专项上解支出</t>
    </r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</si>
  <si>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</si>
  <si>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</si>
  <si>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</si>
  <si>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</si>
  <si>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</si>
  <si>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</si>
  <si>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</si>
  <si>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</si>
  <si>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</si>
  <si>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</si>
  <si>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0.5</t>
  </si>
  <si>
    <t>二、结转下年</t>
  </si>
  <si>
    <t>一般公共预算支出情况表</t>
  </si>
  <si>
    <t>功能分类科目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</si>
  <si>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</si>
  <si>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</si>
  <si>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</si>
  <si>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</si>
  <si>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</si>
  <si>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</si>
  <si>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</si>
  <si>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</si>
  <si>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</si>
  <si>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</si>
  <si>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</si>
  <si>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</si>
  <si>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</si>
  <si>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</si>
  <si>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</si>
  <si>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</si>
  <si>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</si>
  <si>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</si>
  <si>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</si>
  <si>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</si>
  <si>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</si>
  <si>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</si>
  <si>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</si>
  <si>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</si>
  <si>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</si>
  <si>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</si>
  <si>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</si>
  <si>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</si>
  <si>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</si>
  <si>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</si>
  <si>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</si>
  <si>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</si>
  <si>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</si>
  <si>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</si>
  <si>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</si>
  <si>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</si>
  <si>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</si>
  <si>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</si>
  <si>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</si>
  <si>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</si>
  <si>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</si>
  <si>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</si>
  <si>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</si>
  <si>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</si>
  <si>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</si>
  <si>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</si>
  <si>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</si>
  <si>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</si>
  <si>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</si>
  <si>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</si>
  <si>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</si>
  <si>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</si>
  <si>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</si>
  <si>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</si>
  <si>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</si>
  <si>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</si>
  <si>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</si>
  <si>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</si>
  <si>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</si>
  <si>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</si>
  <si>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</si>
  <si>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</si>
  <si>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</si>
  <si>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</si>
  <si>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</si>
  <si>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</si>
  <si>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</si>
  <si>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</si>
  <si>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</si>
  <si>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</si>
  <si>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</si>
  <si>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</si>
  <si>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</si>
  <si>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</si>
  <si>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</si>
  <si>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</si>
  <si>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</si>
  <si>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</si>
  <si>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</si>
  <si>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备注：我单位2018年没有使用政府性基金预算拨款安排支出，此表无数据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</si>
</sst>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0.00_);[Red]\(0.00\)"/>
    <numFmt numFmtId="181" formatCode=";;"/>
    <numFmt numFmtId="182" formatCode="###.00"/>
    <numFmt numFmtId="183" formatCode="0.00_ "/>
    <numFmt numFmtId="184" formatCode="[=0]General"/>
    <numFmt numFmtId="185" formatCode="#,###.00"/>
  </numFmts>
  <fonts count="32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</fonts>
  <fills count="2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0" borderId="0">
      <alignment vertical="center"/>
      <protection/>
    </xf>
    <xf numFmtId="0" fontId="31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0" fontId="17" fillId="6" borderId="1" applyNumberFormat="0" applyAlignment="0" applyProtection="0"/>
    <xf numFmtId="0" fontId="20" fillId="7" borderId="2" applyNumberFormat="0" applyAlignment="0" applyProtection="0"/>
    <xf numFmtId="0" fontId="16" fillId="8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9" borderId="0" applyNumberFormat="0" applyBorder="0" applyAlignment="0" applyProtection="0"/>
    <xf numFmtId="176" fontId="18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5" fillId="0" borderId="4" applyNumberFormat="0" applyFill="0" applyAlignment="0" applyProtection="0"/>
    <xf numFmtId="0" fontId="28" fillId="0" borderId="5" applyNumberFormat="0" applyFill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14" fillId="12" borderId="0" applyNumberFormat="0" applyBorder="0" applyAlignment="0" applyProtection="0"/>
    <xf numFmtId="177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9" fillId="14" borderId="0" applyNumberFormat="0" applyBorder="0" applyAlignment="0" applyProtection="0"/>
    <xf numFmtId="178" fontId="1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4" borderId="7" applyNumberFormat="0" applyFont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9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6" borderId="8" applyNumberFormat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9" fontId="18" fillId="0" borderId="0" applyFont="0" applyFill="0" applyBorder="0" applyAlignment="0" applyProtection="0"/>
    <xf numFmtId="0" fontId="14" fillId="15" borderId="0" applyNumberFormat="0" applyBorder="0" applyAlignment="0" applyProtection="0"/>
    <xf numFmtId="179" fontId="18" fillId="0" borderId="0" applyFont="0" applyFill="0" applyBorder="0" applyAlignment="0" applyProtection="0"/>
    <xf numFmtId="0" fontId="14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15" borderId="8" applyNumberFormat="0" applyAlignment="0" applyProtection="0"/>
    <xf numFmtId="0" fontId="9" fillId="4" borderId="0" applyNumberFormat="0" applyBorder="0" applyAlignment="0" applyProtection="0"/>
    <xf numFmtId="0" fontId="14" fillId="20" borderId="0" applyNumberFormat="0" applyBorder="0" applyAlignment="0" applyProtection="0"/>
    <xf numFmtId="0" fontId="9" fillId="1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horizontal="left" vertical="center"/>
    </xf>
    <xf numFmtId="180" fontId="2" fillId="0" borderId="9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right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Border="1" applyAlignment="1">
      <alignment vertical="center"/>
    </xf>
    <xf numFmtId="182" fontId="2" fillId="0" borderId="9" xfId="0" applyNumberFormat="1" applyFont="1" applyBorder="1" applyAlignment="1">
      <alignment vertical="center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Border="1" applyAlignment="1">
      <alignment vertical="center"/>
    </xf>
    <xf numFmtId="183" fontId="2" fillId="0" borderId="9" xfId="0" applyNumberFormat="1" applyFont="1" applyFill="1" applyBorder="1" applyAlignment="1" applyProtection="1">
      <alignment horizontal="right" vertical="center"/>
      <protection/>
    </xf>
    <xf numFmtId="184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185" fontId="5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right" vertical="center" wrapText="1" shrinkToFit="1"/>
    </xf>
    <xf numFmtId="180" fontId="5" fillId="0" borderId="10" xfId="0" applyNumberFormat="1" applyFont="1" applyFill="1" applyBorder="1" applyAlignment="1" applyProtection="1">
      <alignment horizontal="right" vertical="center" wrapText="1"/>
      <protection/>
    </xf>
    <xf numFmtId="185" fontId="5" fillId="0" borderId="13" xfId="0" applyNumberFormat="1" applyFont="1" applyFill="1" applyBorder="1" applyAlignment="1">
      <alignment horizontal="right" wrapTex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shrinkToFit="1"/>
    </xf>
    <xf numFmtId="180" fontId="5" fillId="0" borderId="16" xfId="0" applyNumberFormat="1" applyFont="1" applyFill="1" applyBorder="1" applyAlignment="1" applyProtection="1">
      <alignment horizontal="right" vertical="center"/>
      <protection/>
    </xf>
    <xf numFmtId="185" fontId="5" fillId="0" borderId="15" xfId="0" applyNumberFormat="1" applyFont="1" applyFill="1" applyBorder="1" applyAlignment="1">
      <alignment horizontal="right" wrapText="1"/>
    </xf>
    <xf numFmtId="49" fontId="5" fillId="0" borderId="9" xfId="0" applyNumberFormat="1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right" vertical="center" wrapText="1" shrinkToFit="1"/>
    </xf>
    <xf numFmtId="49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/>
    </xf>
    <xf numFmtId="180" fontId="5" fillId="0" borderId="9" xfId="0" applyNumberFormat="1" applyFont="1" applyBorder="1" applyAlignment="1">
      <alignment/>
    </xf>
    <xf numFmtId="180" fontId="5" fillId="0" borderId="9" xfId="0" applyNumberFormat="1" applyFont="1" applyBorder="1" applyAlignment="1">
      <alignment horizontal="right" wrapText="1"/>
    </xf>
    <xf numFmtId="49" fontId="5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right" wrapText="1"/>
    </xf>
    <xf numFmtId="185" fontId="5" fillId="0" borderId="9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180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6" borderId="12" xfId="0" applyFont="1" applyFill="1" applyBorder="1" applyAlignment="1">
      <alignment horizontal="left" vertical="center" wrapText="1" shrinkToFi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>
      <alignment horizontal="left" vertical="center" wrapText="1" shrinkToFit="1"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80" fontId="0" fillId="0" borderId="18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12" xfId="0" applyNumberFormat="1" applyFont="1" applyFill="1" applyBorder="1" applyAlignment="1">
      <alignment horizontal="left" vertical="center" shrinkToFit="1"/>
    </xf>
    <xf numFmtId="185" fontId="2" fillId="0" borderId="12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180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>
      <alignment horizontal="right" vertical="center" wrapText="1" shrinkToFit="1"/>
    </xf>
    <xf numFmtId="180" fontId="2" fillId="0" borderId="9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 wrapText="1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wrapText="1"/>
    </xf>
    <xf numFmtId="180" fontId="2" fillId="0" borderId="9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 horizontal="right" wrapText="1"/>
    </xf>
    <xf numFmtId="0" fontId="2" fillId="0" borderId="13" xfId="0" applyNumberFormat="1" applyFont="1" applyFill="1" applyBorder="1" applyAlignment="1">
      <alignment horizontal="right" vertical="center" wrapText="1" shrinkToFit="1"/>
    </xf>
    <xf numFmtId="180" fontId="2" fillId="0" borderId="16" xfId="0" applyNumberFormat="1" applyFont="1" applyBorder="1" applyAlignment="1">
      <alignment/>
    </xf>
    <xf numFmtId="185" fontId="2" fillId="0" borderId="9" xfId="0" applyNumberFormat="1" applyFont="1" applyFill="1" applyBorder="1" applyAlignment="1">
      <alignment horizontal="right" wrapText="1"/>
    </xf>
    <xf numFmtId="180" fontId="2" fillId="0" borderId="9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shrinkToFit="1"/>
    </xf>
    <xf numFmtId="180" fontId="5" fillId="0" borderId="9" xfId="0" applyNumberFormat="1" applyFont="1" applyFill="1" applyBorder="1" applyAlignment="1">
      <alignment/>
    </xf>
    <xf numFmtId="180" fontId="5" fillId="0" borderId="16" xfId="0" applyNumberFormat="1" applyFont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/>
      <protection/>
    </xf>
    <xf numFmtId="183" fontId="2" fillId="0" borderId="9" xfId="0" applyNumberFormat="1" applyFont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left" vertical="center"/>
    </xf>
  </cellXfs>
  <cellStyles count="52">
    <cellStyle name="Normal" xfId="0"/>
    <cellStyle name="好_RESULTS" xfId="15"/>
    <cellStyle name="常规 2" xfId="16"/>
    <cellStyle name="差_RESULTS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tabSelected="1" workbookViewId="0" topLeftCell="A1">
      <pane ySplit="5" topLeftCell="A6" activePane="bottomLeft" state="frozen"/>
      <selection pane="bottomLeft" activeCell="A7" sqref="A7"/>
    </sheetView>
  </sheetViews>
  <sheetFormatPr defaultColWidth="9.16015625" defaultRowHeight="11.25"/>
  <cols>
    <col min="1" max="1" width="50.83203125" style="1" customWidth="1"/>
    <col min="2" max="2" width="22.33203125" style="2" customWidth="1"/>
    <col min="3" max="3" width="50.83203125" style="1" customWidth="1"/>
    <col min="4" max="4" width="25.83203125" style="2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149"/>
      <c r="C1" s="36"/>
      <c r="D1" s="19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32.25" customHeight="1">
      <c r="A2" s="21" t="s">
        <v>0</v>
      </c>
      <c r="B2" s="21"/>
      <c r="C2" s="21"/>
      <c r="D2" s="2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</row>
    <row r="3" spans="1:251" ht="3.75" customHeight="1">
      <c r="A3" s="150"/>
      <c r="B3" s="151"/>
      <c r="C3" s="152"/>
      <c r="D3" s="15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18.75" customHeight="1">
      <c r="A4" s="22"/>
      <c r="B4" s="153"/>
      <c r="C4" s="36"/>
      <c r="D4" s="20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ht="30" customHeight="1">
      <c r="A5" s="8" t="s">
        <v>2</v>
      </c>
      <c r="B5" s="9"/>
      <c r="C5" s="8" t="s">
        <v>3</v>
      </c>
      <c r="D5" s="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ht="30" customHeight="1">
      <c r="A6" s="52" t="s">
        <v>4</v>
      </c>
      <c r="B6" s="154" t="s">
        <v>5</v>
      </c>
      <c r="C6" s="52" t="s">
        <v>4</v>
      </c>
      <c r="D6" s="53" t="s">
        <v>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ht="30" customHeight="1">
      <c r="A7" s="155" t="s">
        <v>6</v>
      </c>
      <c r="B7" s="44">
        <v>4258.4</v>
      </c>
      <c r="C7" s="102" t="s">
        <v>7</v>
      </c>
      <c r="D7" s="44">
        <v>1497.49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spans="1:251" ht="30" customHeight="1">
      <c r="A8" s="156" t="s">
        <v>8</v>
      </c>
      <c r="B8" s="44"/>
      <c r="C8" s="104" t="s">
        <v>9</v>
      </c>
      <c r="D8" s="44">
        <v>73.34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pans="1:251" ht="30" customHeight="1">
      <c r="A9" s="156" t="s">
        <v>10</v>
      </c>
      <c r="B9" s="44"/>
      <c r="C9" s="102" t="s">
        <v>11</v>
      </c>
      <c r="D9" s="44">
        <v>946.78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251" ht="30" customHeight="1">
      <c r="A10" s="155" t="s">
        <v>12</v>
      </c>
      <c r="B10" s="157"/>
      <c r="C10" s="102" t="s">
        <v>13</v>
      </c>
      <c r="D10" s="44">
        <v>250.96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ht="30" customHeight="1">
      <c r="A11" s="155" t="s">
        <v>14</v>
      </c>
      <c r="B11" s="125"/>
      <c r="C11" s="104" t="s">
        <v>15</v>
      </c>
      <c r="D11" s="44">
        <v>500.86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ht="30" customHeight="1">
      <c r="A12" s="155" t="s">
        <v>16</v>
      </c>
      <c r="B12" s="125">
        <v>0</v>
      </c>
      <c r="C12" s="104" t="s">
        <v>17</v>
      </c>
      <c r="D12" s="44">
        <v>659.15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1:251" ht="30" customHeight="1">
      <c r="A13" s="158"/>
      <c r="B13" s="125">
        <v>0</v>
      </c>
      <c r="C13" s="104" t="s">
        <v>18</v>
      </c>
      <c r="D13" s="44">
        <v>109.32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</row>
    <row r="14" spans="1:251" ht="30" customHeight="1">
      <c r="A14" s="158"/>
      <c r="B14" s="44"/>
      <c r="C14" s="108" t="s">
        <v>19</v>
      </c>
      <c r="D14" s="125">
        <v>40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</row>
    <row r="15" spans="1:251" s="30" customFormat="1" ht="30" customHeight="1">
      <c r="A15" s="159"/>
      <c r="B15" s="160"/>
      <c r="C15" s="159" t="s">
        <v>20</v>
      </c>
      <c r="D15" s="161">
        <v>181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30" customHeight="1">
      <c r="A16" s="106" t="s">
        <v>21</v>
      </c>
      <c r="B16" s="162">
        <f>SUM(B7:B15)</f>
        <v>4258.4</v>
      </c>
      <c r="C16" s="163" t="s">
        <v>22</v>
      </c>
      <c r="D16" s="127">
        <f>SUM(D7:D15)</f>
        <v>4258.9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</row>
    <row r="17" spans="1:251" ht="30" customHeight="1">
      <c r="A17" s="155" t="s">
        <v>23</v>
      </c>
      <c r="B17" s="15"/>
      <c r="C17" s="102" t="s">
        <v>24</v>
      </c>
      <c r="D17" s="1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</row>
    <row r="18" spans="1:251" ht="30" customHeight="1">
      <c r="A18" s="155" t="s">
        <v>25</v>
      </c>
      <c r="B18" s="15">
        <v>0.5</v>
      </c>
      <c r="C18" s="164"/>
      <c r="D18" s="15"/>
      <c r="F18" s="22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</row>
    <row r="19" spans="1:5" ht="30" customHeight="1">
      <c r="A19" s="110" t="s">
        <v>26</v>
      </c>
      <c r="B19" s="162">
        <f>SUM(B16:B18)</f>
        <v>4258.9</v>
      </c>
      <c r="C19" s="110" t="s">
        <v>27</v>
      </c>
      <c r="D19" s="15">
        <f>SUM(D16:D18)</f>
        <v>4258.9</v>
      </c>
      <c r="E19" s="22"/>
    </row>
    <row r="26" ht="15.75">
      <c r="C26" s="22"/>
    </row>
  </sheetData>
  <sheetProtection/>
  <mergeCells count="3">
    <mergeCell ref="A2:D2"/>
    <mergeCell ref="A5:B5"/>
    <mergeCell ref="C5:D5"/>
  </mergeCells>
  <dataValidations count="5">
    <dataValidation type="custom" allowBlank="1" showInputMessage="1" showErrorMessage="1" error="此处为公式，请勿修改！" sqref="D19">
      <formula1>SUM(B18,B21,D18,D19)</formula1>
    </dataValidation>
    <dataValidation allowBlank="1" showInputMessage="1" showErrorMessage="1" prompt="请只保留有数据的项目，无数据则删除" sqref="D17 D7:D14"/>
    <dataValidation type="custom" allowBlank="1" showInputMessage="1" showErrorMessage="1" error="此处为公式，请勿修改！" sqref="B19">
      <formula1>SUM(IV18,IV19,B18,B19)</formula1>
    </dataValidation>
    <dataValidation type="custom" allowBlank="1" showInputMessage="1" showErrorMessage="1" error="此处为公式，请勿修改！" sqref="B18">
      <formula1>SUM(IV15,IV18,B15,B18)</formula1>
    </dataValidation>
    <dataValidation type="custom" allowBlank="1" showInputMessage="1" showErrorMessage="1" error="此处为公式，请勿修改！" sqref="D18">
      <formula1>SUM(B15,B18,D13,D18)</formula1>
    </dataValidation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workbookViewId="0" topLeftCell="A1">
      <pane xSplit="3" ySplit="7" topLeftCell="D47" activePane="bottomRight" state="frozen"/>
      <selection pane="bottomRight" activeCell="G5" sqref="G5:G6"/>
    </sheetView>
  </sheetViews>
  <sheetFormatPr defaultColWidth="9.16015625" defaultRowHeight="12.75" customHeight="1"/>
  <cols>
    <col min="1" max="1" width="18.16015625" style="1" customWidth="1"/>
    <col min="2" max="2" width="40.83203125" style="1" customWidth="1"/>
    <col min="3" max="3" width="14.66015625" style="2" customWidth="1"/>
    <col min="4" max="4" width="13.5" style="2" customWidth="1"/>
    <col min="5" max="5" width="14.5" style="2" customWidth="1"/>
    <col min="6" max="6" width="14.16015625" style="2" customWidth="1"/>
    <col min="7" max="7" width="13.83203125" style="2" customWidth="1"/>
    <col min="8" max="12" width="14.66015625" style="2" customWidth="1"/>
    <col min="13" max="16384" width="9.16015625" style="1" customWidth="1"/>
  </cols>
  <sheetData>
    <row r="1" spans="1:12" ht="12.75" customHeight="1">
      <c r="A1" s="139"/>
      <c r="L1" s="148"/>
    </row>
    <row r="2" spans="1:12" ht="24.75" customHeight="1">
      <c r="A2" s="140" t="s">
        <v>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9.75" customHeight="1">
      <c r="A3" s="141"/>
      <c r="B3" s="141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6.5" customHeight="1">
      <c r="A4" s="141"/>
      <c r="B4" s="141"/>
      <c r="C4" s="129"/>
      <c r="D4" s="129"/>
      <c r="E4" s="129"/>
      <c r="F4" s="129"/>
      <c r="G4" s="129"/>
      <c r="H4" s="129"/>
      <c r="I4" s="129"/>
      <c r="J4" s="129"/>
      <c r="K4" s="129"/>
      <c r="L4" s="20" t="s">
        <v>1</v>
      </c>
    </row>
    <row r="5" spans="1:12" ht="37.5" customHeight="1">
      <c r="A5" s="8" t="s">
        <v>29</v>
      </c>
      <c r="B5" s="8"/>
      <c r="C5" s="142" t="s">
        <v>30</v>
      </c>
      <c r="D5" s="143" t="s">
        <v>25</v>
      </c>
      <c r="E5" s="143" t="s">
        <v>6</v>
      </c>
      <c r="F5" s="143" t="s">
        <v>8</v>
      </c>
      <c r="G5" s="143" t="s">
        <v>10</v>
      </c>
      <c r="H5" s="10" t="s">
        <v>12</v>
      </c>
      <c r="I5" s="10"/>
      <c r="J5" s="143" t="s">
        <v>14</v>
      </c>
      <c r="K5" s="143" t="s">
        <v>16</v>
      </c>
      <c r="L5" s="143" t="s">
        <v>23</v>
      </c>
    </row>
    <row r="6" spans="1:12" ht="37.5" customHeight="1">
      <c r="A6" s="96" t="s">
        <v>31</v>
      </c>
      <c r="B6" s="144" t="s">
        <v>32</v>
      </c>
      <c r="C6" s="143"/>
      <c r="D6" s="143"/>
      <c r="E6" s="143"/>
      <c r="F6" s="143"/>
      <c r="G6" s="143"/>
      <c r="H6" s="130" t="s">
        <v>33</v>
      </c>
      <c r="I6" s="130" t="s">
        <v>34</v>
      </c>
      <c r="J6" s="143"/>
      <c r="K6" s="143"/>
      <c r="L6" s="143"/>
    </row>
    <row r="7" spans="1:12" ht="23.25" customHeight="1">
      <c r="A7" s="16"/>
      <c r="B7" s="106" t="s">
        <v>30</v>
      </c>
      <c r="C7" s="56">
        <f>C8+C14+C19+C31+C40+C45+C53+C56+C57</f>
        <v>4258.9</v>
      </c>
      <c r="D7" s="56">
        <f>D8+D14+D19+D31+D40+D45+D53+D56+D57</f>
        <v>0.5</v>
      </c>
      <c r="E7" s="56">
        <f>E8+E14+E19+E31+E40+E45+E53+E56+E57</f>
        <v>4258.4</v>
      </c>
      <c r="F7" s="44"/>
      <c r="G7" s="44"/>
      <c r="H7" s="44"/>
      <c r="I7" s="44"/>
      <c r="J7" s="44"/>
      <c r="K7" s="44"/>
      <c r="L7" s="44"/>
    </row>
    <row r="8" spans="1:12" ht="23.25" customHeight="1">
      <c r="A8" s="58">
        <v>201</v>
      </c>
      <c r="B8" s="117" t="s">
        <v>7</v>
      </c>
      <c r="C8" s="56">
        <f>C9+C12</f>
        <v>1497.48</v>
      </c>
      <c r="D8" s="56"/>
      <c r="E8" s="56">
        <f>E9+E12</f>
        <v>1497.48</v>
      </c>
      <c r="F8" s="44"/>
      <c r="G8" s="44"/>
      <c r="H8" s="44"/>
      <c r="I8" s="44"/>
      <c r="J8" s="44"/>
      <c r="K8" s="44"/>
      <c r="L8" s="44"/>
    </row>
    <row r="9" spans="1:12" ht="23.25" customHeight="1">
      <c r="A9" s="58" t="s">
        <v>35</v>
      </c>
      <c r="B9" s="117" t="s">
        <v>36</v>
      </c>
      <c r="C9" s="56">
        <f>C10+C11</f>
        <v>1369.65</v>
      </c>
      <c r="D9" s="56"/>
      <c r="E9" s="56">
        <f>E10+E11</f>
        <v>1369.65</v>
      </c>
      <c r="F9" s="44"/>
      <c r="G9" s="44"/>
      <c r="H9" s="44"/>
      <c r="I9" s="44"/>
      <c r="J9" s="44"/>
      <c r="K9" s="44"/>
      <c r="L9" s="44"/>
    </row>
    <row r="10" spans="1:12" ht="23.25" customHeight="1">
      <c r="A10" s="60">
        <v>2010301</v>
      </c>
      <c r="B10" s="117" t="s">
        <v>37</v>
      </c>
      <c r="C10" s="56">
        <f aca="true" t="shared" si="0" ref="C10:C56">SUM(D10:L10)</f>
        <v>923.65</v>
      </c>
      <c r="D10" s="56"/>
      <c r="E10" s="56">
        <v>923.65</v>
      </c>
      <c r="F10" s="44"/>
      <c r="G10" s="44"/>
      <c r="H10" s="44"/>
      <c r="I10" s="44"/>
      <c r="J10" s="44"/>
      <c r="K10" s="44"/>
      <c r="L10" s="44"/>
    </row>
    <row r="11" spans="1:12" ht="23.25" customHeight="1">
      <c r="A11" s="60">
        <v>2010302</v>
      </c>
      <c r="B11" s="117" t="s">
        <v>38</v>
      </c>
      <c r="C11" s="56">
        <f t="shared" si="0"/>
        <v>446</v>
      </c>
      <c r="D11" s="56"/>
      <c r="E11" s="56">
        <v>446</v>
      </c>
      <c r="F11" s="44"/>
      <c r="G11" s="44"/>
      <c r="H11" s="44"/>
      <c r="I11" s="44"/>
      <c r="J11" s="44"/>
      <c r="K11" s="44"/>
      <c r="L11" s="44"/>
    </row>
    <row r="12" spans="1:12" ht="23.25" customHeight="1">
      <c r="A12" s="58" t="s">
        <v>39</v>
      </c>
      <c r="B12" s="117" t="s">
        <v>40</v>
      </c>
      <c r="C12" s="56">
        <f>C13</f>
        <v>127.83</v>
      </c>
      <c r="D12" s="56"/>
      <c r="E12" s="56">
        <f>E13</f>
        <v>127.83</v>
      </c>
      <c r="F12" s="44"/>
      <c r="G12" s="44"/>
      <c r="H12" s="44"/>
      <c r="I12" s="44"/>
      <c r="J12" s="44"/>
      <c r="K12" s="44"/>
      <c r="L12" s="44"/>
    </row>
    <row r="13" spans="1:12" ht="23.25" customHeight="1">
      <c r="A13" s="60" t="s">
        <v>41</v>
      </c>
      <c r="B13" s="117" t="s">
        <v>42</v>
      </c>
      <c r="C13" s="56">
        <f t="shared" si="0"/>
        <v>127.83</v>
      </c>
      <c r="D13" s="56"/>
      <c r="E13" s="56">
        <v>127.83</v>
      </c>
      <c r="F13" s="44"/>
      <c r="G13" s="44"/>
      <c r="H13" s="44"/>
      <c r="I13" s="44"/>
      <c r="J13" s="44"/>
      <c r="K13" s="44"/>
      <c r="L13" s="44"/>
    </row>
    <row r="14" spans="1:12" ht="23.25" customHeight="1">
      <c r="A14" s="58">
        <v>207</v>
      </c>
      <c r="B14" s="117" t="s">
        <v>9</v>
      </c>
      <c r="C14" s="56">
        <f>C15</f>
        <v>73.34</v>
      </c>
      <c r="D14" s="56">
        <f>D15</f>
        <v>0.5</v>
      </c>
      <c r="E14" s="56">
        <f>E15</f>
        <v>72.84</v>
      </c>
      <c r="F14" s="44"/>
      <c r="G14" s="44"/>
      <c r="H14" s="44"/>
      <c r="I14" s="44"/>
      <c r="J14" s="44"/>
      <c r="K14" s="44"/>
      <c r="L14" s="44"/>
    </row>
    <row r="15" spans="1:12" ht="23.25" customHeight="1">
      <c r="A15" s="58" t="s">
        <v>43</v>
      </c>
      <c r="B15" s="117" t="s">
        <v>44</v>
      </c>
      <c r="C15" s="56">
        <f>C16+C17+C18</f>
        <v>73.34</v>
      </c>
      <c r="D15" s="56">
        <f>D16+D17+D18</f>
        <v>0.5</v>
      </c>
      <c r="E15" s="56">
        <f>E16+E17+E18</f>
        <v>72.84</v>
      </c>
      <c r="F15" s="44"/>
      <c r="G15" s="44"/>
      <c r="H15" s="44"/>
      <c r="I15" s="44"/>
      <c r="J15" s="44"/>
      <c r="K15" s="44"/>
      <c r="L15" s="44"/>
    </row>
    <row r="16" spans="1:12" ht="23.25" customHeight="1">
      <c r="A16" s="60" t="s">
        <v>45</v>
      </c>
      <c r="B16" s="117" t="s">
        <v>46</v>
      </c>
      <c r="C16" s="56">
        <f t="shared" si="0"/>
        <v>30</v>
      </c>
      <c r="D16" s="56"/>
      <c r="E16" s="56">
        <v>30</v>
      </c>
      <c r="F16" s="44"/>
      <c r="G16" s="44"/>
      <c r="H16" s="44"/>
      <c r="I16" s="44"/>
      <c r="J16" s="44"/>
      <c r="K16" s="44"/>
      <c r="L16" s="44"/>
    </row>
    <row r="17" spans="1:12" ht="23.25" customHeight="1">
      <c r="A17" s="60" t="s">
        <v>47</v>
      </c>
      <c r="B17" s="117" t="s">
        <v>48</v>
      </c>
      <c r="C17" s="56">
        <f t="shared" si="0"/>
        <v>42.84</v>
      </c>
      <c r="D17" s="56"/>
      <c r="E17" s="56">
        <v>42.84</v>
      </c>
      <c r="F17" s="44"/>
      <c r="G17" s="44"/>
      <c r="H17" s="44"/>
      <c r="I17" s="44"/>
      <c r="J17" s="44"/>
      <c r="K17" s="44"/>
      <c r="L17" s="44"/>
    </row>
    <row r="18" spans="1:12" ht="23.25" customHeight="1">
      <c r="A18" s="60" t="s">
        <v>49</v>
      </c>
      <c r="B18" s="117" t="s">
        <v>50</v>
      </c>
      <c r="C18" s="56">
        <f t="shared" si="0"/>
        <v>0.5</v>
      </c>
      <c r="D18" s="56">
        <v>0.5</v>
      </c>
      <c r="E18" s="56"/>
      <c r="F18" s="44"/>
      <c r="G18" s="44"/>
      <c r="H18" s="44"/>
      <c r="I18" s="44"/>
      <c r="J18" s="44"/>
      <c r="K18" s="44"/>
      <c r="L18" s="44"/>
    </row>
    <row r="19" spans="1:12" ht="23.25" customHeight="1">
      <c r="A19" s="58">
        <v>208</v>
      </c>
      <c r="B19" s="117" t="s">
        <v>11</v>
      </c>
      <c r="C19" s="56">
        <f>C20+C22+C24+C29</f>
        <v>946.78</v>
      </c>
      <c r="D19" s="56">
        <f>D20+D22+D24+D29</f>
        <v>0</v>
      </c>
      <c r="E19" s="56">
        <f>E20+E22+E24+E29</f>
        <v>946.78</v>
      </c>
      <c r="F19" s="44"/>
      <c r="G19" s="44"/>
      <c r="H19" s="44"/>
      <c r="I19" s="44"/>
      <c r="J19" s="44"/>
      <c r="K19" s="44"/>
      <c r="L19" s="44"/>
    </row>
    <row r="20" spans="1:12" ht="23.25" customHeight="1">
      <c r="A20" s="58" t="s">
        <v>51</v>
      </c>
      <c r="B20" s="117" t="s">
        <v>52</v>
      </c>
      <c r="C20" s="56">
        <f>C21</f>
        <v>122.14</v>
      </c>
      <c r="D20" s="56"/>
      <c r="E20" s="56">
        <f>E21</f>
        <v>122.14</v>
      </c>
      <c r="F20" s="44"/>
      <c r="G20" s="44"/>
      <c r="H20" s="44"/>
      <c r="I20" s="44"/>
      <c r="J20" s="44"/>
      <c r="K20" s="44"/>
      <c r="L20" s="44"/>
    </row>
    <row r="21" spans="1:12" ht="23.25" customHeight="1">
      <c r="A21" s="60">
        <v>2080109</v>
      </c>
      <c r="B21" s="145" t="s">
        <v>53</v>
      </c>
      <c r="C21" s="56">
        <f t="shared" si="0"/>
        <v>122.14</v>
      </c>
      <c r="D21" s="56"/>
      <c r="E21" s="56">
        <v>122.14</v>
      </c>
      <c r="F21" s="44"/>
      <c r="G21" s="44"/>
      <c r="H21" s="44"/>
      <c r="I21" s="44"/>
      <c r="J21" s="44"/>
      <c r="K21" s="44"/>
      <c r="L21" s="44"/>
    </row>
    <row r="22" spans="1:12" ht="23.25" customHeight="1">
      <c r="A22" s="58" t="s">
        <v>54</v>
      </c>
      <c r="B22" s="120" t="s">
        <v>55</v>
      </c>
      <c r="C22" s="56">
        <f>C23</f>
        <v>424</v>
      </c>
      <c r="D22" s="56"/>
      <c r="E22" s="56">
        <f>E23</f>
        <v>424</v>
      </c>
      <c r="F22" s="44"/>
      <c r="G22" s="44"/>
      <c r="H22" s="44"/>
      <c r="I22" s="44"/>
      <c r="J22" s="44"/>
      <c r="K22" s="44"/>
      <c r="L22" s="44"/>
    </row>
    <row r="23" spans="1:12" ht="23.25" customHeight="1">
      <c r="A23" s="60" t="s">
        <v>56</v>
      </c>
      <c r="B23" s="117" t="s">
        <v>57</v>
      </c>
      <c r="C23" s="56">
        <f t="shared" si="0"/>
        <v>424</v>
      </c>
      <c r="D23" s="56"/>
      <c r="E23" s="56">
        <v>424</v>
      </c>
      <c r="F23" s="44"/>
      <c r="G23" s="44"/>
      <c r="H23" s="44"/>
      <c r="I23" s="44"/>
      <c r="J23" s="44"/>
      <c r="K23" s="44"/>
      <c r="L23" s="44"/>
    </row>
    <row r="24" spans="1:12" ht="23.25" customHeight="1">
      <c r="A24" s="58" t="s">
        <v>58</v>
      </c>
      <c r="B24" s="117" t="s">
        <v>59</v>
      </c>
      <c r="C24" s="56">
        <f>C25+C26+C27+C28</f>
        <v>380.64</v>
      </c>
      <c r="D24" s="56"/>
      <c r="E24" s="56">
        <f>E25+E26+E27+E28</f>
        <v>380.64</v>
      </c>
      <c r="F24" s="44"/>
      <c r="G24" s="44"/>
      <c r="H24" s="44"/>
      <c r="I24" s="44"/>
      <c r="J24" s="44"/>
      <c r="K24" s="44"/>
      <c r="L24" s="44"/>
    </row>
    <row r="25" spans="1:12" ht="23.25" customHeight="1">
      <c r="A25" s="60" t="s">
        <v>60</v>
      </c>
      <c r="B25" s="117" t="s">
        <v>61</v>
      </c>
      <c r="C25" s="56">
        <f t="shared" si="0"/>
        <v>13.07</v>
      </c>
      <c r="D25" s="56"/>
      <c r="E25" s="56">
        <v>13.07</v>
      </c>
      <c r="F25" s="44"/>
      <c r="G25" s="44"/>
      <c r="H25" s="44"/>
      <c r="I25" s="44"/>
      <c r="J25" s="44"/>
      <c r="K25" s="44"/>
      <c r="L25" s="44"/>
    </row>
    <row r="26" spans="1:12" ht="23.25" customHeight="1">
      <c r="A26" s="60" t="s">
        <v>62</v>
      </c>
      <c r="B26" s="117" t="s">
        <v>63</v>
      </c>
      <c r="C26" s="56">
        <f t="shared" si="0"/>
        <v>112.5</v>
      </c>
      <c r="D26" s="56"/>
      <c r="E26" s="56">
        <v>112.5</v>
      </c>
      <c r="F26" s="44"/>
      <c r="G26" s="44"/>
      <c r="H26" s="44"/>
      <c r="I26" s="44"/>
      <c r="J26" s="44"/>
      <c r="K26" s="44"/>
      <c r="L26" s="44"/>
    </row>
    <row r="27" spans="1:12" ht="23.25" customHeight="1">
      <c r="A27" s="60" t="s">
        <v>64</v>
      </c>
      <c r="B27" s="120" t="s">
        <v>65</v>
      </c>
      <c r="C27" s="56">
        <f t="shared" si="0"/>
        <v>182.19</v>
      </c>
      <c r="D27" s="56"/>
      <c r="E27" s="56">
        <v>182.19</v>
      </c>
      <c r="F27" s="44"/>
      <c r="G27" s="44"/>
      <c r="H27" s="44"/>
      <c r="I27" s="44"/>
      <c r="J27" s="44"/>
      <c r="K27" s="44"/>
      <c r="L27" s="44"/>
    </row>
    <row r="28" spans="1:12" ht="23.25" customHeight="1">
      <c r="A28" s="60" t="s">
        <v>66</v>
      </c>
      <c r="B28" s="120" t="s">
        <v>67</v>
      </c>
      <c r="C28" s="56">
        <f t="shared" si="0"/>
        <v>72.88</v>
      </c>
      <c r="D28" s="56"/>
      <c r="E28" s="56">
        <v>72.88</v>
      </c>
      <c r="F28" s="44"/>
      <c r="G28" s="44"/>
      <c r="H28" s="44"/>
      <c r="I28" s="44"/>
      <c r="J28" s="44"/>
      <c r="K28" s="44"/>
      <c r="L28" s="44"/>
    </row>
    <row r="29" spans="1:12" ht="23.25" customHeight="1">
      <c r="A29" s="58" t="s">
        <v>68</v>
      </c>
      <c r="B29" s="120" t="s">
        <v>69</v>
      </c>
      <c r="C29" s="56">
        <f>C30</f>
        <v>20</v>
      </c>
      <c r="D29" s="56"/>
      <c r="E29" s="56">
        <f>E30</f>
        <v>20</v>
      </c>
      <c r="F29" s="44"/>
      <c r="G29" s="44"/>
      <c r="H29" s="44"/>
      <c r="I29" s="44"/>
      <c r="J29" s="44"/>
      <c r="K29" s="44"/>
      <c r="L29" s="44"/>
    </row>
    <row r="30" spans="1:12" ht="23.25" customHeight="1">
      <c r="A30" s="60" t="s">
        <v>70</v>
      </c>
      <c r="B30" s="117" t="s">
        <v>71</v>
      </c>
      <c r="C30" s="56">
        <f t="shared" si="0"/>
        <v>20</v>
      </c>
      <c r="D30" s="56"/>
      <c r="E30" s="56">
        <v>20</v>
      </c>
      <c r="F30" s="44"/>
      <c r="G30" s="44"/>
      <c r="H30" s="44"/>
      <c r="I30" s="44"/>
      <c r="J30" s="44"/>
      <c r="K30" s="44"/>
      <c r="L30" s="44"/>
    </row>
    <row r="31" spans="1:12" ht="23.25" customHeight="1">
      <c r="A31" s="58">
        <v>210</v>
      </c>
      <c r="B31" s="117" t="s">
        <v>13</v>
      </c>
      <c r="C31" s="56">
        <f>C32+C35</f>
        <v>250.96</v>
      </c>
      <c r="D31" s="56">
        <f>D32+D35</f>
        <v>0</v>
      </c>
      <c r="E31" s="56">
        <f>E32+E35</f>
        <v>250.96</v>
      </c>
      <c r="F31" s="44"/>
      <c r="G31" s="44"/>
      <c r="H31" s="44"/>
      <c r="I31" s="44"/>
      <c r="J31" s="44"/>
      <c r="K31" s="44"/>
      <c r="L31" s="44"/>
    </row>
    <row r="32" spans="1:12" ht="23.25" customHeight="1">
      <c r="A32" s="58" t="s">
        <v>72</v>
      </c>
      <c r="B32" s="117" t="s">
        <v>73</v>
      </c>
      <c r="C32" s="56">
        <f>C33+C34</f>
        <v>91.84</v>
      </c>
      <c r="D32" s="56"/>
      <c r="E32" s="56">
        <f>E33+E34</f>
        <v>91.84</v>
      </c>
      <c r="F32" s="44"/>
      <c r="G32" s="44"/>
      <c r="H32" s="44"/>
      <c r="I32" s="44"/>
      <c r="J32" s="44"/>
      <c r="K32" s="44"/>
      <c r="L32" s="44"/>
    </row>
    <row r="33" spans="1:12" ht="23.25" customHeight="1">
      <c r="A33" s="60" t="s">
        <v>74</v>
      </c>
      <c r="B33" s="117" t="s">
        <v>37</v>
      </c>
      <c r="C33" s="56">
        <f t="shared" si="0"/>
        <v>71.84</v>
      </c>
      <c r="D33" s="56"/>
      <c r="E33" s="56">
        <v>71.84</v>
      </c>
      <c r="F33" s="44"/>
      <c r="G33" s="44"/>
      <c r="H33" s="44"/>
      <c r="I33" s="44"/>
      <c r="J33" s="44"/>
      <c r="K33" s="44"/>
      <c r="L33" s="44"/>
    </row>
    <row r="34" spans="1:12" ht="23.25" customHeight="1">
      <c r="A34" s="60" t="s">
        <v>75</v>
      </c>
      <c r="B34" s="120" t="s">
        <v>76</v>
      </c>
      <c r="C34" s="56">
        <f t="shared" si="0"/>
        <v>20</v>
      </c>
      <c r="D34" s="56"/>
      <c r="E34" s="56">
        <v>20</v>
      </c>
      <c r="F34" s="44"/>
      <c r="G34" s="44"/>
      <c r="H34" s="44"/>
      <c r="I34" s="44"/>
      <c r="J34" s="44"/>
      <c r="K34" s="44"/>
      <c r="L34" s="44"/>
    </row>
    <row r="35" spans="1:12" ht="23.25" customHeight="1">
      <c r="A35" s="58" t="s">
        <v>77</v>
      </c>
      <c r="B35" s="121" t="s">
        <v>78</v>
      </c>
      <c r="C35" s="56">
        <f>C36+C37+C38+C39</f>
        <v>159.12</v>
      </c>
      <c r="D35" s="56"/>
      <c r="E35" s="56">
        <f>E36+E37+E38+E39</f>
        <v>159.12</v>
      </c>
      <c r="F35" s="44"/>
      <c r="G35" s="44"/>
      <c r="H35" s="44"/>
      <c r="I35" s="44"/>
      <c r="J35" s="44"/>
      <c r="K35" s="44"/>
      <c r="L35" s="44"/>
    </row>
    <row r="36" spans="1:12" s="138" customFormat="1" ht="23.25" customHeight="1">
      <c r="A36" s="60" t="s">
        <v>79</v>
      </c>
      <c r="B36" s="122" t="s">
        <v>80</v>
      </c>
      <c r="C36" s="56">
        <f t="shared" si="0"/>
        <v>43.51</v>
      </c>
      <c r="D36" s="146"/>
      <c r="E36" s="56">
        <v>43.51</v>
      </c>
      <c r="F36" s="132"/>
      <c r="G36" s="132"/>
      <c r="H36" s="132"/>
      <c r="I36" s="132"/>
      <c r="J36" s="132"/>
      <c r="K36" s="132"/>
      <c r="L36" s="132"/>
    </row>
    <row r="37" spans="1:12" s="138" customFormat="1" ht="23.25" customHeight="1">
      <c r="A37" s="60" t="s">
        <v>81</v>
      </c>
      <c r="B37" s="122" t="s">
        <v>82</v>
      </c>
      <c r="C37" s="56">
        <f t="shared" si="0"/>
        <v>33.93</v>
      </c>
      <c r="D37" s="146"/>
      <c r="E37" s="56">
        <v>33.93</v>
      </c>
      <c r="F37" s="132"/>
      <c r="G37" s="132"/>
      <c r="H37" s="132"/>
      <c r="I37" s="132"/>
      <c r="J37" s="132"/>
      <c r="K37" s="132"/>
      <c r="L37" s="132"/>
    </row>
    <row r="38" spans="1:12" s="138" customFormat="1" ht="23.25" customHeight="1">
      <c r="A38" s="60" t="s">
        <v>83</v>
      </c>
      <c r="B38" s="122" t="s">
        <v>84</v>
      </c>
      <c r="C38" s="56">
        <f t="shared" si="0"/>
        <v>55.38</v>
      </c>
      <c r="D38" s="78"/>
      <c r="E38" s="56">
        <v>55.38</v>
      </c>
      <c r="F38" s="127"/>
      <c r="G38" s="132"/>
      <c r="H38" s="132"/>
      <c r="I38" s="132"/>
      <c r="J38" s="132"/>
      <c r="K38" s="132"/>
      <c r="L38" s="132"/>
    </row>
    <row r="39" spans="1:12" s="138" customFormat="1" ht="23.25" customHeight="1">
      <c r="A39" s="60" t="s">
        <v>85</v>
      </c>
      <c r="B39" s="122" t="s">
        <v>86</v>
      </c>
      <c r="C39" s="56">
        <f t="shared" si="0"/>
        <v>26.3</v>
      </c>
      <c r="D39" s="78"/>
      <c r="E39" s="56">
        <v>26.3</v>
      </c>
      <c r="F39" s="127"/>
      <c r="G39" s="127"/>
      <c r="H39" s="127"/>
      <c r="I39" s="127"/>
      <c r="J39" s="127"/>
      <c r="K39" s="127"/>
      <c r="L39" s="127"/>
    </row>
    <row r="40" spans="1:12" s="138" customFormat="1" ht="23.25" customHeight="1">
      <c r="A40" s="58">
        <v>212</v>
      </c>
      <c r="B40" s="122" t="s">
        <v>15</v>
      </c>
      <c r="C40" s="56">
        <f>C41+C43</f>
        <v>500.86</v>
      </c>
      <c r="D40" s="56">
        <f>D41+D43</f>
        <v>0</v>
      </c>
      <c r="E40" s="56">
        <f>E41+E43</f>
        <v>500.86</v>
      </c>
      <c r="F40" s="127"/>
      <c r="G40" s="127"/>
      <c r="H40" s="127"/>
      <c r="I40" s="127"/>
      <c r="J40" s="127"/>
      <c r="K40" s="127"/>
      <c r="L40" s="127"/>
    </row>
    <row r="41" spans="1:12" s="138" customFormat="1" ht="23.25" customHeight="1">
      <c r="A41" s="58" t="s">
        <v>87</v>
      </c>
      <c r="B41" s="122" t="s">
        <v>88</v>
      </c>
      <c r="C41" s="56">
        <f>C42</f>
        <v>280</v>
      </c>
      <c r="D41" s="78"/>
      <c r="E41" s="56">
        <f>E42</f>
        <v>280</v>
      </c>
      <c r="F41" s="127"/>
      <c r="G41" s="127"/>
      <c r="H41" s="127"/>
      <c r="I41" s="127"/>
      <c r="J41" s="127"/>
      <c r="K41" s="127"/>
      <c r="L41" s="127"/>
    </row>
    <row r="42" spans="1:12" s="138" customFormat="1" ht="23.25" customHeight="1">
      <c r="A42" s="60" t="s">
        <v>89</v>
      </c>
      <c r="B42" s="122" t="s">
        <v>90</v>
      </c>
      <c r="C42" s="56">
        <f t="shared" si="0"/>
        <v>280</v>
      </c>
      <c r="D42" s="78"/>
      <c r="E42" s="56">
        <v>280</v>
      </c>
      <c r="F42" s="127"/>
      <c r="G42" s="127"/>
      <c r="H42" s="127"/>
      <c r="I42" s="127"/>
      <c r="J42" s="127"/>
      <c r="K42" s="127"/>
      <c r="L42" s="127"/>
    </row>
    <row r="43" spans="1:12" s="138" customFormat="1" ht="23.25" customHeight="1">
      <c r="A43" s="58" t="s">
        <v>91</v>
      </c>
      <c r="B43" s="122" t="s">
        <v>92</v>
      </c>
      <c r="C43" s="56">
        <f>C44</f>
        <v>220.86</v>
      </c>
      <c r="D43" s="78"/>
      <c r="E43" s="56">
        <f>E44</f>
        <v>220.86</v>
      </c>
      <c r="F43" s="127"/>
      <c r="G43" s="127"/>
      <c r="H43" s="127"/>
      <c r="I43" s="127"/>
      <c r="J43" s="127"/>
      <c r="K43" s="127"/>
      <c r="L43" s="127"/>
    </row>
    <row r="44" spans="1:12" s="138" customFormat="1" ht="23.25" customHeight="1">
      <c r="A44" s="60" t="s">
        <v>93</v>
      </c>
      <c r="B44" s="122" t="s">
        <v>94</v>
      </c>
      <c r="C44" s="56">
        <f t="shared" si="0"/>
        <v>220.86</v>
      </c>
      <c r="D44" s="78"/>
      <c r="E44" s="78">
        <v>220.86</v>
      </c>
      <c r="F44" s="127"/>
      <c r="G44" s="127"/>
      <c r="H44" s="127"/>
      <c r="I44" s="127"/>
      <c r="J44" s="127"/>
      <c r="K44" s="127"/>
      <c r="L44" s="127"/>
    </row>
    <row r="45" spans="1:12" ht="23.25" customHeight="1">
      <c r="A45" s="58">
        <v>213</v>
      </c>
      <c r="B45" s="122" t="s">
        <v>17</v>
      </c>
      <c r="C45" s="56">
        <f>C46+C48+C50</f>
        <v>659.1600000000001</v>
      </c>
      <c r="D45" s="56">
        <f>D46+D48+D50</f>
        <v>0</v>
      </c>
      <c r="E45" s="56">
        <f>E46+E48+E50</f>
        <v>659.1600000000001</v>
      </c>
      <c r="F45" s="127"/>
      <c r="G45" s="127"/>
      <c r="H45" s="127"/>
      <c r="I45" s="127"/>
      <c r="J45" s="127"/>
      <c r="K45" s="127"/>
      <c r="L45" s="127"/>
    </row>
    <row r="46" spans="1:12" ht="23.25" customHeight="1">
      <c r="A46" s="58" t="s">
        <v>95</v>
      </c>
      <c r="B46" s="122" t="s">
        <v>96</v>
      </c>
      <c r="C46" s="56">
        <f>C47</f>
        <v>308.16</v>
      </c>
      <c r="D46" s="78"/>
      <c r="E46" s="56">
        <f>E47</f>
        <v>308.16</v>
      </c>
      <c r="F46" s="127"/>
      <c r="G46" s="127"/>
      <c r="H46" s="127"/>
      <c r="I46" s="127"/>
      <c r="J46" s="127"/>
      <c r="K46" s="127"/>
      <c r="L46" s="127"/>
    </row>
    <row r="47" spans="1:12" ht="23.25" customHeight="1">
      <c r="A47" s="60" t="s">
        <v>97</v>
      </c>
      <c r="B47" s="122" t="s">
        <v>98</v>
      </c>
      <c r="C47" s="56">
        <f t="shared" si="0"/>
        <v>308.16</v>
      </c>
      <c r="D47" s="78"/>
      <c r="E47" s="56">
        <v>308.16</v>
      </c>
      <c r="F47" s="127"/>
      <c r="G47" s="127"/>
      <c r="H47" s="127"/>
      <c r="I47" s="127"/>
      <c r="J47" s="127"/>
      <c r="K47" s="127"/>
      <c r="L47" s="127"/>
    </row>
    <row r="48" spans="1:12" ht="23.25" customHeight="1">
      <c r="A48" s="58" t="s">
        <v>99</v>
      </c>
      <c r="B48" s="122" t="s">
        <v>100</v>
      </c>
      <c r="C48" s="56">
        <f>C49</f>
        <v>53</v>
      </c>
      <c r="D48" s="78"/>
      <c r="E48" s="56">
        <f>E49</f>
        <v>53</v>
      </c>
      <c r="F48" s="127"/>
      <c r="G48" s="127"/>
      <c r="H48" s="127"/>
      <c r="I48" s="127"/>
      <c r="J48" s="127"/>
      <c r="K48" s="127"/>
      <c r="L48" s="127"/>
    </row>
    <row r="49" spans="1:12" ht="23.25" customHeight="1">
      <c r="A49" s="60" t="s">
        <v>101</v>
      </c>
      <c r="B49" s="122" t="s">
        <v>102</v>
      </c>
      <c r="C49" s="56">
        <f t="shared" si="0"/>
        <v>53</v>
      </c>
      <c r="D49" s="78"/>
      <c r="E49" s="56">
        <v>53</v>
      </c>
      <c r="F49" s="127"/>
      <c r="G49" s="127"/>
      <c r="H49" s="127"/>
      <c r="I49" s="127"/>
      <c r="J49" s="127"/>
      <c r="K49" s="127"/>
      <c r="L49" s="127"/>
    </row>
    <row r="50" spans="1:12" ht="23.25" customHeight="1">
      <c r="A50" s="58" t="s">
        <v>103</v>
      </c>
      <c r="B50" s="122" t="s">
        <v>104</v>
      </c>
      <c r="C50" s="56">
        <f>C51+C52</f>
        <v>298</v>
      </c>
      <c r="D50" s="78"/>
      <c r="E50" s="56">
        <f>E51+E52</f>
        <v>298</v>
      </c>
      <c r="F50" s="127"/>
      <c r="G50" s="127"/>
      <c r="H50" s="127"/>
      <c r="I50" s="127"/>
      <c r="J50" s="127"/>
      <c r="K50" s="127"/>
      <c r="L50" s="127"/>
    </row>
    <row r="51" spans="1:12" ht="23.25" customHeight="1">
      <c r="A51" s="60" t="s">
        <v>105</v>
      </c>
      <c r="B51" s="122" t="s">
        <v>106</v>
      </c>
      <c r="C51" s="56">
        <f t="shared" si="0"/>
        <v>170</v>
      </c>
      <c r="D51" s="78"/>
      <c r="E51" s="56">
        <v>170</v>
      </c>
      <c r="F51" s="127"/>
      <c r="G51" s="127"/>
      <c r="H51" s="127"/>
      <c r="I51" s="127"/>
      <c r="J51" s="127"/>
      <c r="K51" s="127"/>
      <c r="L51" s="127"/>
    </row>
    <row r="52" spans="1:12" ht="23.25" customHeight="1">
      <c r="A52" s="60" t="s">
        <v>107</v>
      </c>
      <c r="B52" s="121" t="s">
        <v>108</v>
      </c>
      <c r="C52" s="56">
        <f t="shared" si="0"/>
        <v>128</v>
      </c>
      <c r="D52" s="78"/>
      <c r="E52" s="56">
        <v>128</v>
      </c>
      <c r="F52" s="127"/>
      <c r="G52" s="127"/>
      <c r="H52" s="127"/>
      <c r="I52" s="127"/>
      <c r="J52" s="127"/>
      <c r="K52" s="127"/>
      <c r="L52" s="127"/>
    </row>
    <row r="53" spans="1:12" ht="23.25" customHeight="1">
      <c r="A53" s="58">
        <v>221</v>
      </c>
      <c r="B53" s="121" t="s">
        <v>18</v>
      </c>
      <c r="C53" s="56">
        <v>109.32</v>
      </c>
      <c r="D53" s="78"/>
      <c r="E53" s="56">
        <v>109.32</v>
      </c>
      <c r="F53" s="127"/>
      <c r="G53" s="127"/>
      <c r="H53" s="127"/>
      <c r="I53" s="127"/>
      <c r="J53" s="127"/>
      <c r="K53" s="127"/>
      <c r="L53" s="127"/>
    </row>
    <row r="54" spans="1:12" ht="23.25" customHeight="1">
      <c r="A54" s="58" t="s">
        <v>109</v>
      </c>
      <c r="B54" s="121" t="s">
        <v>110</v>
      </c>
      <c r="C54" s="56">
        <f>C55</f>
        <v>109.32</v>
      </c>
      <c r="D54" s="78"/>
      <c r="E54" s="56">
        <f>E55</f>
        <v>109.32</v>
      </c>
      <c r="F54" s="127"/>
      <c r="G54" s="127"/>
      <c r="H54" s="127"/>
      <c r="I54" s="127"/>
      <c r="J54" s="127"/>
      <c r="K54" s="127"/>
      <c r="L54" s="127"/>
    </row>
    <row r="55" spans="1:12" ht="23.25" customHeight="1">
      <c r="A55" s="60" t="s">
        <v>111</v>
      </c>
      <c r="B55" s="122" t="s">
        <v>112</v>
      </c>
      <c r="C55" s="56">
        <f t="shared" si="0"/>
        <v>109.32</v>
      </c>
      <c r="D55" s="78"/>
      <c r="E55" s="56">
        <v>109.32</v>
      </c>
      <c r="F55" s="127"/>
      <c r="G55" s="127"/>
      <c r="H55" s="127"/>
      <c r="I55" s="127"/>
      <c r="J55" s="127"/>
      <c r="K55" s="127"/>
      <c r="L55" s="127"/>
    </row>
    <row r="56" spans="1:12" ht="23.25" customHeight="1">
      <c r="A56" s="123" t="s">
        <v>113</v>
      </c>
      <c r="B56" s="124" t="s">
        <v>19</v>
      </c>
      <c r="C56" s="71">
        <f t="shared" si="0"/>
        <v>40</v>
      </c>
      <c r="D56" s="147"/>
      <c r="E56" s="71">
        <v>40</v>
      </c>
      <c r="F56" s="135"/>
      <c r="G56" s="135"/>
      <c r="H56" s="135"/>
      <c r="I56" s="135"/>
      <c r="J56" s="135"/>
      <c r="K56" s="135"/>
      <c r="L56" s="135"/>
    </row>
    <row r="57" spans="1:12" ht="19.5" customHeight="1">
      <c r="A57" s="76">
        <v>230</v>
      </c>
      <c r="B57" s="77" t="s">
        <v>20</v>
      </c>
      <c r="C57" s="78">
        <f>C58</f>
        <v>181</v>
      </c>
      <c r="D57" s="78"/>
      <c r="E57" s="78">
        <v>181</v>
      </c>
      <c r="F57" s="127"/>
      <c r="G57" s="127"/>
      <c r="H57" s="127"/>
      <c r="I57" s="127"/>
      <c r="J57" s="127"/>
      <c r="K57" s="127"/>
      <c r="L57" s="127"/>
    </row>
    <row r="58" spans="1:12" ht="19.5" customHeight="1">
      <c r="A58" s="76" t="s">
        <v>114</v>
      </c>
      <c r="B58" s="77" t="s">
        <v>115</v>
      </c>
      <c r="C58" s="78">
        <f>C59</f>
        <v>181</v>
      </c>
      <c r="D58" s="78"/>
      <c r="E58" s="78">
        <f>E59</f>
        <v>181</v>
      </c>
      <c r="F58" s="78"/>
      <c r="G58" s="78"/>
      <c r="H58" s="78"/>
      <c r="I58" s="78"/>
      <c r="J58" s="78"/>
      <c r="K58" s="78"/>
      <c r="L58" s="78"/>
    </row>
    <row r="59" spans="1:12" ht="19.5" customHeight="1">
      <c r="A59" s="80">
        <v>2300602</v>
      </c>
      <c r="B59" s="77" t="s">
        <v>116</v>
      </c>
      <c r="C59" s="78">
        <v>181</v>
      </c>
      <c r="D59" s="78"/>
      <c r="E59" s="78">
        <v>181</v>
      </c>
      <c r="F59" s="78"/>
      <c r="G59" s="78"/>
      <c r="H59" s="78"/>
      <c r="I59" s="78"/>
      <c r="J59" s="78"/>
      <c r="K59" s="78"/>
      <c r="L59" s="78"/>
    </row>
  </sheetData>
  <sheetProtection/>
  <protectedRanges>
    <protectedRange sqref="B37:B39" name="区域1_4"/>
  </protectedRanges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3">
    <dataValidation type="custom" allowBlank="1" showInputMessage="1" showErrorMessage="1" error="此处为公式，请勿修改！" sqref="C55:C56">
      <formula1>SUM(C55:C75)</formula1>
    </dataValidation>
    <dataValidation type="custom" allowBlank="1" showInputMessage="1" showErrorMessage="1" error="此处为公式，请勿修改！" sqref="C51:C54 E53:E54">
      <formula1>SUM(C51:C72)</formula1>
    </dataValidation>
    <dataValidation type="custom" allowBlank="1" showInputMessage="1" showErrorMessage="1" error="此处为公式，请勿修改！" sqref="E50 C49:C50">
      <formula1>SUM(E50:E72)</formula1>
    </dataValidation>
    <dataValidation type="custom" allowBlank="1" showInputMessage="1" showErrorMessage="1" error="此处为公式，请勿修改！" sqref="C15:E15 C18 E24 E29 C23:C24 C26:C29">
      <formula1>SUM(C15:C44)</formula1>
    </dataValidation>
    <dataValidation type="custom" allowBlank="1" showInputMessage="1" showErrorMessage="1" error="此处为公式，请勿修改！" sqref="E12 C14:E14 C25 D31 C8:C12 C16:C17 C30:C32 E8:E9 E31:E32">
      <formula1>SUM(E12:E40)</formula1>
    </dataValidation>
    <dataValidation type="custom" allowBlank="1" showInputMessage="1" showErrorMessage="1" error="此处为公式，请勿修改！" sqref="E13 E21 E23 E30 E42 E47 E49 E10:E11 E16:E18 E25:E28 E33:E34 E36:E39 E51:E52 E55:E56">
      <formula1>SUM(F13:J13)</formula1>
    </dataValidation>
    <dataValidation type="custom" allowBlank="1" showInputMessage="1" showErrorMessage="1" error="此处为公式，请勿修改！" sqref="E48 C47:C48">
      <formula1>SUM(E48:E71)</formula1>
    </dataValidation>
    <dataValidation type="custom" allowBlank="1" showInputMessage="1" showErrorMessage="1" error="此处为公式，请勿修改！" sqref="C20 E20">
      <formula1>SUM(C20:C51)</formula1>
    </dataValidation>
    <dataValidation type="custom" allowBlank="1" showInputMessage="1" showErrorMessage="1" error="此处为公式，请勿修改！" sqref="C7:E7 C13 E35 C33:C35">
      <formula1>SUM(C7:C34)</formula1>
    </dataValidation>
    <dataValidation type="custom" allowBlank="1" showInputMessage="1" showErrorMessage="1" error="此处为公式，请勿修改！" sqref="D40 C36:C41 E40:E41">
      <formula1>SUM(D40:D66)</formula1>
    </dataValidation>
    <dataValidation type="custom" allowBlank="1" showInputMessage="1" showErrorMessage="1" error="此处为公式，请勿修改！" sqref="C19:E19 E22 C21:C22">
      <formula1>SUM(C19:C49)</formula1>
    </dataValidation>
    <dataValidation type="custom" allowBlank="1" showInputMessage="1" showErrorMessage="1" error="此处为公式，请勿修改！" sqref="E43 C42:C43">
      <formula1>SUM(E43:E68)</formula1>
    </dataValidation>
    <dataValidation type="custom" allowBlank="1" showInputMessage="1" showErrorMessage="1" error="此处为公式，请勿修改！" sqref="D45 C44:C46 E45:E46">
      <formula1>SUM(D45:D69)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showGridLines="0" showZeros="0" workbookViewId="0" topLeftCell="A1">
      <pane xSplit="2" ySplit="6" topLeftCell="C7" activePane="bottomRight" state="frozen"/>
      <selection pane="bottomRight" activeCell="C61" sqref="C61"/>
    </sheetView>
  </sheetViews>
  <sheetFormatPr defaultColWidth="9.16015625" defaultRowHeight="12.75" customHeight="1"/>
  <cols>
    <col min="1" max="1" width="17.5" style="93" customWidth="1"/>
    <col min="2" max="2" width="45" style="1" customWidth="1"/>
    <col min="3" max="3" width="22.83203125" style="2" customWidth="1"/>
    <col min="4" max="5" width="22.83203125" style="19" customWidth="1"/>
    <col min="6" max="8" width="22.83203125" style="2" customWidth="1"/>
    <col min="9" max="16384" width="9.16015625" style="1" customWidth="1"/>
  </cols>
  <sheetData>
    <row r="2" spans="1:8" ht="23.25" customHeight="1">
      <c r="A2" s="4" t="s">
        <v>117</v>
      </c>
      <c r="B2" s="4"/>
      <c r="C2" s="4"/>
      <c r="D2" s="4"/>
      <c r="E2" s="4"/>
      <c r="F2" s="4"/>
      <c r="G2" s="4"/>
      <c r="H2" s="4"/>
    </row>
    <row r="3" spans="1:8" ht="3" customHeight="1">
      <c r="A3" s="115"/>
      <c r="B3" s="116"/>
      <c r="C3" s="94"/>
      <c r="F3" s="94"/>
      <c r="G3" s="94"/>
      <c r="H3" s="129"/>
    </row>
    <row r="4" ht="18" customHeight="1">
      <c r="H4" s="20" t="s">
        <v>1</v>
      </c>
    </row>
    <row r="5" spans="1:8" ht="41.25" customHeight="1">
      <c r="A5" s="37" t="s">
        <v>31</v>
      </c>
      <c r="B5" s="24" t="s">
        <v>32</v>
      </c>
      <c r="C5" s="38" t="s">
        <v>30</v>
      </c>
      <c r="D5" s="38" t="s">
        <v>118</v>
      </c>
      <c r="E5" s="38" t="s">
        <v>119</v>
      </c>
      <c r="F5" s="38" t="s">
        <v>120</v>
      </c>
      <c r="G5" s="130" t="s">
        <v>121</v>
      </c>
      <c r="H5" s="130" t="s">
        <v>122</v>
      </c>
    </row>
    <row r="6" spans="1:8" ht="18.75" customHeight="1">
      <c r="A6" s="54"/>
      <c r="B6" s="106" t="s">
        <v>30</v>
      </c>
      <c r="C6" s="44">
        <f>+C7+C13+C18+C30+C39+C44+C52+C55+C56</f>
        <v>4258.9</v>
      </c>
      <c r="D6" s="26">
        <f>+D7+D13+D18+D30+D39+D44+D52+D55+D56</f>
        <v>2356.4</v>
      </c>
      <c r="E6" s="26">
        <f>+E7+E13+E18+E30+E39+E44+E52+E55+E56</f>
        <v>1902.5</v>
      </c>
      <c r="F6" s="44"/>
      <c r="G6" s="40"/>
      <c r="H6" s="40"/>
    </row>
    <row r="7" spans="1:8" ht="18.75" customHeight="1">
      <c r="A7" s="58">
        <v>201</v>
      </c>
      <c r="B7" s="117" t="s">
        <v>7</v>
      </c>
      <c r="C7" s="44">
        <f>C8+C11</f>
        <v>1497.48</v>
      </c>
      <c r="D7" s="26">
        <f>D8+D11</f>
        <v>1051.48</v>
      </c>
      <c r="E7" s="26">
        <f>E8+E11</f>
        <v>446</v>
      </c>
      <c r="F7" s="40"/>
      <c r="G7" s="40"/>
      <c r="H7" s="40"/>
    </row>
    <row r="8" spans="1:8" ht="18.75" customHeight="1">
      <c r="A8" s="58" t="s">
        <v>35</v>
      </c>
      <c r="B8" s="117" t="s">
        <v>36</v>
      </c>
      <c r="C8" s="44">
        <f>C9+C10</f>
        <v>1369.65</v>
      </c>
      <c r="D8" s="26">
        <f>D9+D10</f>
        <v>923.65</v>
      </c>
      <c r="E8" s="26">
        <f>E9+E10</f>
        <v>446</v>
      </c>
      <c r="F8" s="40"/>
      <c r="G8" s="40"/>
      <c r="H8" s="40"/>
    </row>
    <row r="9" spans="1:8" ht="18.75" customHeight="1">
      <c r="A9" s="60">
        <v>2010301</v>
      </c>
      <c r="B9" s="117" t="s">
        <v>37</v>
      </c>
      <c r="C9" s="44">
        <f>SUM(D9:L9)</f>
        <v>923.65</v>
      </c>
      <c r="D9" s="118">
        <v>923.65</v>
      </c>
      <c r="E9" s="119"/>
      <c r="F9" s="40"/>
      <c r="G9" s="40"/>
      <c r="H9" s="40"/>
    </row>
    <row r="10" spans="1:8" ht="18.75" customHeight="1">
      <c r="A10" s="60">
        <v>2010302</v>
      </c>
      <c r="B10" s="117" t="s">
        <v>38</v>
      </c>
      <c r="C10" s="44">
        <f>SUM(D10:L10)</f>
        <v>446</v>
      </c>
      <c r="D10" s="119"/>
      <c r="E10" s="118">
        <v>446</v>
      </c>
      <c r="F10" s="40"/>
      <c r="G10" s="40"/>
      <c r="H10" s="40"/>
    </row>
    <row r="11" spans="1:8" ht="18.75" customHeight="1">
      <c r="A11" s="58" t="s">
        <v>39</v>
      </c>
      <c r="B11" s="117" t="s">
        <v>40</v>
      </c>
      <c r="C11" s="44">
        <f>C12</f>
        <v>127.83</v>
      </c>
      <c r="D11" s="26">
        <f>D12</f>
        <v>127.83</v>
      </c>
      <c r="E11" s="26">
        <f>E12</f>
        <v>0</v>
      </c>
      <c r="F11" s="40"/>
      <c r="G11" s="40"/>
      <c r="H11" s="40"/>
    </row>
    <row r="12" spans="1:9" ht="18.75" customHeight="1">
      <c r="A12" s="60" t="s">
        <v>41</v>
      </c>
      <c r="B12" s="117" t="s">
        <v>42</v>
      </c>
      <c r="C12" s="44">
        <f>SUM(D12:L12)</f>
        <v>127.83</v>
      </c>
      <c r="D12" s="118">
        <v>127.83</v>
      </c>
      <c r="E12" s="119"/>
      <c r="F12" s="40"/>
      <c r="G12" s="40"/>
      <c r="H12" s="40"/>
      <c r="I12" s="22"/>
    </row>
    <row r="13" spans="1:8" ht="18.75" customHeight="1">
      <c r="A13" s="58">
        <v>207</v>
      </c>
      <c r="B13" s="117" t="s">
        <v>9</v>
      </c>
      <c r="C13" s="44">
        <f>C14</f>
        <v>73.34</v>
      </c>
      <c r="D13" s="26">
        <f>D14</f>
        <v>42.84</v>
      </c>
      <c r="E13" s="26">
        <f>E14</f>
        <v>30.5</v>
      </c>
      <c r="F13" s="40"/>
      <c r="G13" s="40"/>
      <c r="H13" s="40"/>
    </row>
    <row r="14" spans="1:8" ht="18.75" customHeight="1">
      <c r="A14" s="58" t="s">
        <v>43</v>
      </c>
      <c r="B14" s="117" t="s">
        <v>44</v>
      </c>
      <c r="C14" s="44">
        <f>C15+C16+C17</f>
        <v>73.34</v>
      </c>
      <c r="D14" s="26">
        <f>D15+D16+D17</f>
        <v>42.84</v>
      </c>
      <c r="E14" s="26">
        <f>E15+E16+E17</f>
        <v>30.5</v>
      </c>
      <c r="F14" s="40"/>
      <c r="G14" s="40"/>
      <c r="H14" s="40"/>
    </row>
    <row r="15" spans="1:8" ht="18.75" customHeight="1">
      <c r="A15" s="60" t="s">
        <v>45</v>
      </c>
      <c r="B15" s="117" t="s">
        <v>46</v>
      </c>
      <c r="C15" s="44">
        <f>SUM(D15:L15)</f>
        <v>30</v>
      </c>
      <c r="D15" s="119"/>
      <c r="E15" s="118">
        <v>30</v>
      </c>
      <c r="F15" s="40"/>
      <c r="G15" s="40"/>
      <c r="H15" s="40"/>
    </row>
    <row r="16" spans="1:9" ht="18.75" customHeight="1">
      <c r="A16" s="60" t="s">
        <v>47</v>
      </c>
      <c r="B16" s="117" t="s">
        <v>48</v>
      </c>
      <c r="C16" s="44">
        <f>SUM(D16:L16)</f>
        <v>42.84</v>
      </c>
      <c r="D16" s="118">
        <v>42.84</v>
      </c>
      <c r="E16" s="119"/>
      <c r="F16" s="40"/>
      <c r="G16" s="40"/>
      <c r="H16" s="40"/>
      <c r="I16" s="22"/>
    </row>
    <row r="17" spans="1:8" ht="18.75" customHeight="1">
      <c r="A17" s="60" t="s">
        <v>49</v>
      </c>
      <c r="B17" s="117" t="s">
        <v>50</v>
      </c>
      <c r="C17" s="44">
        <f>SUM(D17:L17)</f>
        <v>0.5</v>
      </c>
      <c r="D17" s="119"/>
      <c r="E17" s="131">
        <v>0.5</v>
      </c>
      <c r="F17" s="40"/>
      <c r="G17" s="40"/>
      <c r="H17" s="40"/>
    </row>
    <row r="18" spans="1:8" ht="18.75" customHeight="1">
      <c r="A18" s="58">
        <v>208</v>
      </c>
      <c r="B18" s="117" t="s">
        <v>11</v>
      </c>
      <c r="C18" s="44">
        <f>C19+C21+C23+C28</f>
        <v>946.78</v>
      </c>
      <c r="D18" s="26">
        <f>D19+D21+D23+D28</f>
        <v>502.78</v>
      </c>
      <c r="E18" s="26">
        <f>E19+E21+E23+E28</f>
        <v>444</v>
      </c>
      <c r="F18" s="40"/>
      <c r="G18" s="40"/>
      <c r="H18" s="40"/>
    </row>
    <row r="19" spans="1:8" ht="18.75" customHeight="1">
      <c r="A19" s="58" t="s">
        <v>51</v>
      </c>
      <c r="B19" s="117" t="s">
        <v>52</v>
      </c>
      <c r="C19" s="44">
        <f>C20</f>
        <v>122.14</v>
      </c>
      <c r="D19" s="26">
        <f>D20</f>
        <v>122.14</v>
      </c>
      <c r="E19" s="26">
        <f>E20</f>
        <v>0</v>
      </c>
      <c r="F19" s="40"/>
      <c r="G19" s="40"/>
      <c r="H19" s="40"/>
    </row>
    <row r="20" spans="1:8" ht="18.75" customHeight="1">
      <c r="A20" s="60">
        <v>2080109</v>
      </c>
      <c r="B20" s="120" t="s">
        <v>123</v>
      </c>
      <c r="C20" s="44">
        <f>SUM(D20:L20)</f>
        <v>122.14</v>
      </c>
      <c r="D20" s="118">
        <v>122.14</v>
      </c>
      <c r="E20" s="119"/>
      <c r="F20" s="40"/>
      <c r="G20" s="40"/>
      <c r="H20" s="40"/>
    </row>
    <row r="21" spans="1:8" ht="18.75" customHeight="1">
      <c r="A21" s="58" t="s">
        <v>54</v>
      </c>
      <c r="B21" s="120" t="s">
        <v>55</v>
      </c>
      <c r="C21" s="44">
        <f>C22</f>
        <v>424</v>
      </c>
      <c r="D21" s="26">
        <f>D22</f>
        <v>0</v>
      </c>
      <c r="E21" s="26">
        <f>E22</f>
        <v>424</v>
      </c>
      <c r="F21" s="40"/>
      <c r="G21" s="40"/>
      <c r="H21" s="40"/>
    </row>
    <row r="22" spans="1:8" ht="18.75" customHeight="1">
      <c r="A22" s="60" t="s">
        <v>56</v>
      </c>
      <c r="B22" s="117" t="s">
        <v>57</v>
      </c>
      <c r="C22" s="44">
        <f>SUM(D22:L22)</f>
        <v>424</v>
      </c>
      <c r="D22" s="119"/>
      <c r="E22" s="118">
        <v>424</v>
      </c>
      <c r="F22" s="40"/>
      <c r="G22" s="40"/>
      <c r="H22" s="40"/>
    </row>
    <row r="23" spans="1:8" ht="18.75" customHeight="1">
      <c r="A23" s="58" t="s">
        <v>58</v>
      </c>
      <c r="B23" s="117" t="s">
        <v>59</v>
      </c>
      <c r="C23" s="44">
        <f>C24+C25+C26+C27</f>
        <v>380.64</v>
      </c>
      <c r="D23" s="26">
        <f>D24+D25+D26+D27</f>
        <v>380.64</v>
      </c>
      <c r="E23" s="26">
        <f>E24+E25+E26+E27</f>
        <v>0</v>
      </c>
      <c r="F23" s="40"/>
      <c r="G23" s="40"/>
      <c r="H23" s="40"/>
    </row>
    <row r="24" spans="1:8" ht="18.75" customHeight="1">
      <c r="A24" s="60" t="s">
        <v>60</v>
      </c>
      <c r="B24" s="117" t="s">
        <v>61</v>
      </c>
      <c r="C24" s="44">
        <f>SUM(D24:L24)</f>
        <v>13.07</v>
      </c>
      <c r="D24" s="118">
        <v>13.07</v>
      </c>
      <c r="E24" s="119"/>
      <c r="F24" s="40"/>
      <c r="G24" s="40"/>
      <c r="H24" s="40"/>
    </row>
    <row r="25" spans="1:8" ht="18.75" customHeight="1">
      <c r="A25" s="60" t="s">
        <v>62</v>
      </c>
      <c r="B25" s="117" t="s">
        <v>63</v>
      </c>
      <c r="C25" s="44">
        <f>SUM(D25:L25)</f>
        <v>112.5</v>
      </c>
      <c r="D25" s="118">
        <v>112.5</v>
      </c>
      <c r="E25" s="119"/>
      <c r="F25" s="40"/>
      <c r="G25" s="40"/>
      <c r="H25" s="40"/>
    </row>
    <row r="26" spans="1:8" ht="18.75" customHeight="1">
      <c r="A26" s="60" t="s">
        <v>64</v>
      </c>
      <c r="B26" s="120" t="s">
        <v>65</v>
      </c>
      <c r="C26" s="44">
        <f>SUM(D26:L26)</f>
        <v>182.19</v>
      </c>
      <c r="D26" s="119">
        <v>182.19</v>
      </c>
      <c r="E26" s="119"/>
      <c r="F26" s="40"/>
      <c r="G26" s="40"/>
      <c r="H26" s="40"/>
    </row>
    <row r="27" spans="1:8" ht="18.75" customHeight="1">
      <c r="A27" s="60" t="s">
        <v>66</v>
      </c>
      <c r="B27" s="120" t="s">
        <v>67</v>
      </c>
      <c r="C27" s="44">
        <f>SUM(D27:L27)</f>
        <v>72.88</v>
      </c>
      <c r="D27" s="118">
        <v>72.88</v>
      </c>
      <c r="E27" s="119"/>
      <c r="F27" s="40"/>
      <c r="G27" s="40"/>
      <c r="H27" s="40"/>
    </row>
    <row r="28" spans="1:8" ht="18.75" customHeight="1">
      <c r="A28" s="58" t="s">
        <v>68</v>
      </c>
      <c r="B28" s="120" t="s">
        <v>69</v>
      </c>
      <c r="C28" s="44">
        <f>C29</f>
        <v>20</v>
      </c>
      <c r="D28" s="26">
        <f>D29</f>
        <v>0</v>
      </c>
      <c r="E28" s="26">
        <f>E29</f>
        <v>20</v>
      </c>
      <c r="F28" s="40"/>
      <c r="G28" s="40"/>
      <c r="H28" s="40"/>
    </row>
    <row r="29" spans="1:8" ht="18.75" customHeight="1">
      <c r="A29" s="60" t="s">
        <v>70</v>
      </c>
      <c r="B29" s="117" t="s">
        <v>71</v>
      </c>
      <c r="C29" s="44">
        <f>SUM(D29:L29)</f>
        <v>20</v>
      </c>
      <c r="D29" s="119"/>
      <c r="E29" s="118">
        <v>20</v>
      </c>
      <c r="F29" s="40"/>
      <c r="G29" s="40"/>
      <c r="H29" s="40"/>
    </row>
    <row r="30" spans="1:8" ht="18.75" customHeight="1">
      <c r="A30" s="58">
        <v>210</v>
      </c>
      <c r="B30" s="117" t="s">
        <v>13</v>
      </c>
      <c r="C30" s="44">
        <f>C31+C34</f>
        <v>250.96</v>
      </c>
      <c r="D30" s="26">
        <f>D31+D34</f>
        <v>230.96</v>
      </c>
      <c r="E30" s="26">
        <f>E31+E34</f>
        <v>20</v>
      </c>
      <c r="F30" s="40"/>
      <c r="G30" s="40"/>
      <c r="H30" s="40"/>
    </row>
    <row r="31" spans="1:8" ht="18.75" customHeight="1">
      <c r="A31" s="58" t="s">
        <v>72</v>
      </c>
      <c r="B31" s="117" t="s">
        <v>73</v>
      </c>
      <c r="C31" s="44">
        <f>C32+C33</f>
        <v>91.84</v>
      </c>
      <c r="D31" s="26">
        <f>D32+D33</f>
        <v>71.84</v>
      </c>
      <c r="E31" s="26">
        <f>E32+E33</f>
        <v>20</v>
      </c>
      <c r="F31" s="40"/>
      <c r="G31" s="40"/>
      <c r="H31" s="40"/>
    </row>
    <row r="32" spans="1:8" ht="18.75" customHeight="1">
      <c r="A32" s="60" t="s">
        <v>74</v>
      </c>
      <c r="B32" s="117" t="s">
        <v>37</v>
      </c>
      <c r="C32" s="44">
        <f>SUM(D32:L32)</f>
        <v>71.84</v>
      </c>
      <c r="D32" s="119">
        <v>71.84</v>
      </c>
      <c r="E32" s="119"/>
      <c r="F32" s="40"/>
      <c r="G32" s="40"/>
      <c r="H32" s="40"/>
    </row>
    <row r="33" spans="1:8" ht="18.75" customHeight="1">
      <c r="A33" s="60" t="s">
        <v>75</v>
      </c>
      <c r="B33" s="120" t="s">
        <v>76</v>
      </c>
      <c r="C33" s="44">
        <f>SUM(D33:L33)</f>
        <v>20</v>
      </c>
      <c r="D33" s="119"/>
      <c r="E33" s="118">
        <v>20</v>
      </c>
      <c r="F33" s="40"/>
      <c r="G33" s="40"/>
      <c r="H33" s="40"/>
    </row>
    <row r="34" spans="1:8" ht="18.75" customHeight="1">
      <c r="A34" s="58" t="s">
        <v>77</v>
      </c>
      <c r="B34" s="121" t="s">
        <v>78</v>
      </c>
      <c r="C34" s="44">
        <f>C35+C36+C37+C38</f>
        <v>159.12</v>
      </c>
      <c r="D34" s="26">
        <f>D35+D36+D37+D38</f>
        <v>159.12</v>
      </c>
      <c r="E34" s="26">
        <f>E35+E36+E37+E38</f>
        <v>0</v>
      </c>
      <c r="F34" s="40"/>
      <c r="G34" s="40"/>
      <c r="H34" s="40"/>
    </row>
    <row r="35" spans="1:8" ht="18.75" customHeight="1">
      <c r="A35" s="60" t="s">
        <v>79</v>
      </c>
      <c r="B35" s="122" t="s">
        <v>80</v>
      </c>
      <c r="C35" s="44">
        <f>SUM(D35:L35)</f>
        <v>43.51</v>
      </c>
      <c r="D35" s="118">
        <v>43.51</v>
      </c>
      <c r="E35" s="119"/>
      <c r="F35" s="40"/>
      <c r="G35" s="40"/>
      <c r="H35" s="40"/>
    </row>
    <row r="36" spans="1:8" ht="18.75" customHeight="1">
      <c r="A36" s="60" t="s">
        <v>81</v>
      </c>
      <c r="B36" s="122" t="s">
        <v>82</v>
      </c>
      <c r="C36" s="44">
        <f>SUM(D36:L36)</f>
        <v>33.93</v>
      </c>
      <c r="D36" s="119">
        <v>33.93</v>
      </c>
      <c r="E36" s="119"/>
      <c r="F36" s="127"/>
      <c r="G36" s="132"/>
      <c r="H36" s="132"/>
    </row>
    <row r="37" spans="1:8" ht="18.75" customHeight="1">
      <c r="A37" s="60" t="s">
        <v>83</v>
      </c>
      <c r="B37" s="122" t="s">
        <v>84</v>
      </c>
      <c r="C37" s="44">
        <f>SUM(D37:L37)</f>
        <v>55.38</v>
      </c>
      <c r="D37" s="119">
        <v>55.38</v>
      </c>
      <c r="E37" s="119"/>
      <c r="F37" s="132"/>
      <c r="G37" s="132"/>
      <c r="H37" s="127"/>
    </row>
    <row r="38" spans="1:8" ht="18.75" customHeight="1">
      <c r="A38" s="60" t="s">
        <v>85</v>
      </c>
      <c r="B38" s="122" t="s">
        <v>86</v>
      </c>
      <c r="C38" s="44">
        <f>SUM(D38:L38)</f>
        <v>26.3</v>
      </c>
      <c r="D38" s="119">
        <v>26.3</v>
      </c>
      <c r="E38" s="119"/>
      <c r="F38" s="127"/>
      <c r="G38" s="127"/>
      <c r="H38" s="127"/>
    </row>
    <row r="39" spans="1:8" ht="18.75" customHeight="1">
      <c r="A39" s="58">
        <v>212</v>
      </c>
      <c r="B39" s="122" t="s">
        <v>15</v>
      </c>
      <c r="C39" s="44">
        <f>C40+C42</f>
        <v>500.86</v>
      </c>
      <c r="D39" s="26">
        <f>D40+D42</f>
        <v>110.86</v>
      </c>
      <c r="E39" s="26">
        <f>E40+E42</f>
        <v>390</v>
      </c>
      <c r="F39" s="127"/>
      <c r="G39" s="127"/>
      <c r="H39" s="127"/>
    </row>
    <row r="40" spans="1:8" ht="18.75" customHeight="1">
      <c r="A40" s="58" t="s">
        <v>87</v>
      </c>
      <c r="B40" s="122" t="s">
        <v>88</v>
      </c>
      <c r="C40" s="44">
        <f>C41</f>
        <v>280</v>
      </c>
      <c r="D40" s="26">
        <f>D41</f>
        <v>0</v>
      </c>
      <c r="E40" s="26">
        <f>E41</f>
        <v>280</v>
      </c>
      <c r="F40" s="127"/>
      <c r="G40" s="127"/>
      <c r="H40" s="127"/>
    </row>
    <row r="41" spans="1:8" ht="18.75" customHeight="1">
      <c r="A41" s="60" t="s">
        <v>89</v>
      </c>
      <c r="B41" s="122" t="s">
        <v>90</v>
      </c>
      <c r="C41" s="44">
        <f>SUM(D41:L41)</f>
        <v>280</v>
      </c>
      <c r="D41" s="119"/>
      <c r="E41" s="133">
        <v>280</v>
      </c>
      <c r="F41" s="127"/>
      <c r="G41" s="127"/>
      <c r="H41" s="127"/>
    </row>
    <row r="42" spans="1:8" ht="18.75" customHeight="1">
      <c r="A42" s="58" t="s">
        <v>91</v>
      </c>
      <c r="B42" s="122" t="s">
        <v>92</v>
      </c>
      <c r="C42" s="44">
        <f>C43</f>
        <v>220.86</v>
      </c>
      <c r="D42" s="26">
        <f>D43</f>
        <v>110.86</v>
      </c>
      <c r="E42" s="26">
        <f>E43</f>
        <v>110</v>
      </c>
      <c r="F42" s="127"/>
      <c r="G42" s="127"/>
      <c r="H42" s="127"/>
    </row>
    <row r="43" spans="1:8" ht="18.75" customHeight="1">
      <c r="A43" s="60" t="s">
        <v>93</v>
      </c>
      <c r="B43" s="122" t="s">
        <v>94</v>
      </c>
      <c r="C43" s="44">
        <f>SUM(D43:L43)</f>
        <v>220.86</v>
      </c>
      <c r="D43" s="118">
        <v>110.86</v>
      </c>
      <c r="E43" s="133">
        <v>110</v>
      </c>
      <c r="F43" s="127"/>
      <c r="G43" s="127"/>
      <c r="H43" s="127"/>
    </row>
    <row r="44" spans="1:8" ht="18.75" customHeight="1">
      <c r="A44" s="58">
        <v>213</v>
      </c>
      <c r="B44" s="122" t="s">
        <v>17</v>
      </c>
      <c r="C44" s="44">
        <f>C45+C47+C49</f>
        <v>659.1600000000001</v>
      </c>
      <c r="D44" s="26">
        <f>D45+D47+D49</f>
        <v>308.16</v>
      </c>
      <c r="E44" s="26">
        <f>E45+E47+E49</f>
        <v>351</v>
      </c>
      <c r="F44" s="127"/>
      <c r="G44" s="127"/>
      <c r="H44" s="127"/>
    </row>
    <row r="45" spans="1:8" ht="18.75" customHeight="1">
      <c r="A45" s="58" t="s">
        <v>95</v>
      </c>
      <c r="B45" s="122" t="s">
        <v>96</v>
      </c>
      <c r="C45" s="44">
        <f>C46</f>
        <v>308.16</v>
      </c>
      <c r="D45" s="26">
        <f>D46</f>
        <v>308.16</v>
      </c>
      <c r="E45" s="26">
        <f>E46</f>
        <v>0</v>
      </c>
      <c r="F45" s="127"/>
      <c r="G45" s="127"/>
      <c r="H45" s="127"/>
    </row>
    <row r="46" spans="1:8" ht="18.75" customHeight="1">
      <c r="A46" s="60" t="s">
        <v>97</v>
      </c>
      <c r="B46" s="122" t="s">
        <v>98</v>
      </c>
      <c r="C46" s="44">
        <f>SUM(D46:L46)</f>
        <v>308.16</v>
      </c>
      <c r="D46" s="118">
        <v>308.16</v>
      </c>
      <c r="E46" s="134"/>
      <c r="F46" s="127"/>
      <c r="G46" s="127"/>
      <c r="H46" s="127"/>
    </row>
    <row r="47" spans="1:8" ht="18.75" customHeight="1">
      <c r="A47" s="58" t="s">
        <v>99</v>
      </c>
      <c r="B47" s="122" t="s">
        <v>100</v>
      </c>
      <c r="C47" s="44">
        <f>C48</f>
        <v>53</v>
      </c>
      <c r="D47" s="26">
        <f>D48</f>
        <v>0</v>
      </c>
      <c r="E47" s="26">
        <f>E48</f>
        <v>53</v>
      </c>
      <c r="F47" s="127"/>
      <c r="G47" s="127"/>
      <c r="H47" s="127"/>
    </row>
    <row r="48" spans="1:8" ht="18.75" customHeight="1">
      <c r="A48" s="60" t="s">
        <v>101</v>
      </c>
      <c r="B48" s="122" t="s">
        <v>102</v>
      </c>
      <c r="C48" s="44">
        <f>SUM(D48:L48)</f>
        <v>53</v>
      </c>
      <c r="D48" s="119"/>
      <c r="E48" s="133">
        <v>53</v>
      </c>
      <c r="F48" s="127"/>
      <c r="G48" s="127"/>
      <c r="H48" s="127"/>
    </row>
    <row r="49" spans="1:8" ht="18.75" customHeight="1">
      <c r="A49" s="58" t="s">
        <v>103</v>
      </c>
      <c r="B49" s="122" t="s">
        <v>104</v>
      </c>
      <c r="C49" s="44">
        <f>C50+C51</f>
        <v>298</v>
      </c>
      <c r="D49" s="26">
        <f>D50+D51</f>
        <v>0</v>
      </c>
      <c r="E49" s="26">
        <f>E50+E51</f>
        <v>298</v>
      </c>
      <c r="F49" s="127"/>
      <c r="G49" s="127"/>
      <c r="H49" s="127"/>
    </row>
    <row r="50" spans="1:8" ht="18.75" customHeight="1">
      <c r="A50" s="60" t="s">
        <v>105</v>
      </c>
      <c r="B50" s="122" t="s">
        <v>106</v>
      </c>
      <c r="C50" s="44">
        <f>SUM(D50:L50)</f>
        <v>170</v>
      </c>
      <c r="D50" s="119"/>
      <c r="E50" s="133">
        <v>170</v>
      </c>
      <c r="F50" s="127"/>
      <c r="G50" s="127"/>
      <c r="H50" s="127"/>
    </row>
    <row r="51" spans="1:8" ht="18.75" customHeight="1">
      <c r="A51" s="60" t="s">
        <v>107</v>
      </c>
      <c r="B51" s="121" t="s">
        <v>108</v>
      </c>
      <c r="C51" s="44">
        <f>SUM(D51:L51)</f>
        <v>128</v>
      </c>
      <c r="D51" s="119"/>
      <c r="E51" s="133">
        <v>128</v>
      </c>
      <c r="F51" s="127"/>
      <c r="G51" s="127"/>
      <c r="H51" s="127"/>
    </row>
    <row r="52" spans="1:8" ht="18.75" customHeight="1">
      <c r="A52" s="58">
        <v>221</v>
      </c>
      <c r="B52" s="121" t="s">
        <v>18</v>
      </c>
      <c r="C52" s="44">
        <f>C54</f>
        <v>109.32</v>
      </c>
      <c r="D52" s="26">
        <f>D54</f>
        <v>109.32</v>
      </c>
      <c r="E52" s="26">
        <f>E54</f>
        <v>0</v>
      </c>
      <c r="F52" s="127"/>
      <c r="G52" s="127"/>
      <c r="H52" s="127"/>
    </row>
    <row r="53" spans="1:8" ht="18.75" customHeight="1">
      <c r="A53" s="58" t="s">
        <v>109</v>
      </c>
      <c r="B53" s="121" t="s">
        <v>124</v>
      </c>
      <c r="C53" s="44">
        <f>C54</f>
        <v>109.32</v>
      </c>
      <c r="D53" s="26">
        <f>D54</f>
        <v>109.32</v>
      </c>
      <c r="E53" s="26">
        <f>E54</f>
        <v>0</v>
      </c>
      <c r="F53" s="127"/>
      <c r="G53" s="127"/>
      <c r="H53" s="127"/>
    </row>
    <row r="54" spans="1:8" ht="18.75" customHeight="1">
      <c r="A54" s="60" t="s">
        <v>111</v>
      </c>
      <c r="B54" s="122" t="s">
        <v>125</v>
      </c>
      <c r="C54" s="44">
        <f>SUM(D54:L54)</f>
        <v>109.32</v>
      </c>
      <c r="D54" s="118">
        <v>109.32</v>
      </c>
      <c r="E54" s="126"/>
      <c r="F54" s="135"/>
      <c r="G54" s="127"/>
      <c r="H54" s="127"/>
    </row>
    <row r="55" spans="1:8" ht="18.75" customHeight="1">
      <c r="A55" s="123" t="s">
        <v>113</v>
      </c>
      <c r="B55" s="124" t="s">
        <v>19</v>
      </c>
      <c r="C55" s="125">
        <f>SUM(D55:L55)</f>
        <v>40</v>
      </c>
      <c r="D55" s="126"/>
      <c r="E55" s="136">
        <v>40</v>
      </c>
      <c r="F55" s="127"/>
      <c r="G55" s="135"/>
      <c r="H55" s="135"/>
    </row>
    <row r="56" spans="1:8" ht="18.75" customHeight="1">
      <c r="A56" s="76">
        <v>230</v>
      </c>
      <c r="B56" s="77" t="s">
        <v>20</v>
      </c>
      <c r="C56" s="127">
        <f aca="true" t="shared" si="0" ref="C56:E57">C57</f>
        <v>181</v>
      </c>
      <c r="D56" s="128">
        <f t="shared" si="0"/>
        <v>0</v>
      </c>
      <c r="E56" s="137">
        <f t="shared" si="0"/>
        <v>181</v>
      </c>
      <c r="F56" s="127"/>
      <c r="G56" s="127"/>
      <c r="H56" s="127"/>
    </row>
    <row r="57" spans="1:8" ht="18.75" customHeight="1">
      <c r="A57" s="76" t="s">
        <v>114</v>
      </c>
      <c r="B57" s="77" t="s">
        <v>115</v>
      </c>
      <c r="C57" s="127">
        <f t="shared" si="0"/>
        <v>181</v>
      </c>
      <c r="D57" s="128">
        <f t="shared" si="0"/>
        <v>0</v>
      </c>
      <c r="E57" s="137">
        <f t="shared" si="0"/>
        <v>181</v>
      </c>
      <c r="F57" s="127"/>
      <c r="G57" s="127"/>
      <c r="H57" s="127"/>
    </row>
    <row r="58" spans="1:8" ht="18.75" customHeight="1">
      <c r="A58" s="80">
        <v>2300602</v>
      </c>
      <c r="B58" s="77" t="s">
        <v>126</v>
      </c>
      <c r="C58" s="127">
        <v>181</v>
      </c>
      <c r="D58" s="128"/>
      <c r="E58" s="137">
        <v>181</v>
      </c>
      <c r="F58" s="127"/>
      <c r="G58" s="127"/>
      <c r="H58" s="127"/>
    </row>
  </sheetData>
  <sheetProtection/>
  <protectedRanges>
    <protectedRange sqref="B36:B38" name="区域1_4_1"/>
  </protectedRanges>
  <mergeCells count="1">
    <mergeCell ref="A2:H2"/>
  </mergeCells>
  <dataValidations count="13">
    <dataValidation type="custom" allowBlank="1" showInputMessage="1" showErrorMessage="1" error="此处为公式，请勿修改！" sqref="C54:C55">
      <formula1>SUM(C54:C74)</formula1>
    </dataValidation>
    <dataValidation type="custom" allowBlank="1" showInputMessage="1" showErrorMessage="1" error="此处为公式，请勿修改！" sqref="C50:C53 D52:E53">
      <formula1>SUM(C50:C71)</formula1>
    </dataValidation>
    <dataValidation type="custom" allowBlank="1" showInputMessage="1" showErrorMessage="1" error="此处为公式，请勿修改！" sqref="C43:C45 D44:E45">
      <formula1>SUM(C43:C67)</formula1>
    </dataValidation>
    <dataValidation type="custom" allowBlank="1" showInputMessage="1" showErrorMessage="1" error="此处为公式，请勿修改！" sqref="D11:E11 C13:E13 C24 C7:C11 C15:C16 C29:C31 D7:E8 D30:E31">
      <formula1>SUM(D11:D39)</formula1>
    </dataValidation>
    <dataValidation type="custom" allowBlank="1" showInputMessage="1" showErrorMessage="1" error="此处为公式，请勿修改！" sqref="C14:E14 C17 D23:E23 D28 C22:C23 C25:C28">
      <formula1>SUM(C14:C43)</formula1>
    </dataValidation>
    <dataValidation type="custom" allowBlank="1" showInputMessage="1" showErrorMessage="1" error="此处为公式，请勿修改！" sqref="D47:E47 C46:C47">
      <formula1>SUM(D47:D70)</formula1>
    </dataValidation>
    <dataValidation type="custom" allowBlank="1" showInputMessage="1" showErrorMessage="1" error="此处为公式，请勿修改！" sqref="C6:F6">
      <formula1>SUM(D6:H6)</formula1>
    </dataValidation>
    <dataValidation type="custom" allowBlank="1" showInputMessage="1" showErrorMessage="1" error="此处为公式，请勿修改！" sqref="C19:E19">
      <formula1>SUM(C19:C50)</formula1>
    </dataValidation>
    <dataValidation type="custom" allowBlank="1" showInputMessage="1" showErrorMessage="1" error="此处为公式，请勿修改！" sqref="C18:E18 D21:E21 C20:C21">
      <formula1>SUM(C18:C48)</formula1>
    </dataValidation>
    <dataValidation type="custom" allowBlank="1" showInputMessage="1" showErrorMessage="1" error="此处为公式，请勿修改！" sqref="D42:E42 C41:C42">
      <formula1>SUM(D42:D67)</formula1>
    </dataValidation>
    <dataValidation type="custom" allowBlank="1" showInputMessage="1" showErrorMessage="1" error="此处为公式，请勿修改！" sqref="D49:E49 C48:C49">
      <formula1>SUM(D49:D71)</formula1>
    </dataValidation>
    <dataValidation type="custom" allowBlank="1" showInputMessage="1" showErrorMessage="1" error="此处为公式，请勿修改！" sqref="C12 E28 D34:E34 C32:C34">
      <formula1>SUM(C12:C39)</formula1>
    </dataValidation>
    <dataValidation type="custom" allowBlank="1" showInputMessage="1" showErrorMessage="1" error="此处为公式，请勿修改！" sqref="C35:C40 D39:E40">
      <formula1>SUM(C35:C61)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pane ySplit="6" topLeftCell="BM7" activePane="bottomLeft" state="frozen"/>
      <selection pane="bottomLeft" activeCell="E23" sqref="E23"/>
    </sheetView>
  </sheetViews>
  <sheetFormatPr defaultColWidth="9.16015625" defaultRowHeight="12.75" customHeight="1"/>
  <cols>
    <col min="1" max="1" width="30.33203125" style="86" customWidth="1"/>
    <col min="2" max="2" width="25.83203125" style="87" customWidth="1"/>
    <col min="3" max="3" width="30.83203125" style="86" customWidth="1"/>
    <col min="4" max="4" width="18.5" style="88" customWidth="1"/>
    <col min="5" max="5" width="25.83203125" style="88" customWidth="1"/>
    <col min="6" max="7" width="25.83203125" style="87" customWidth="1"/>
    <col min="8" max="16384" width="9.16015625" style="84" customWidth="1"/>
  </cols>
  <sheetData>
    <row r="1" spans="1:7" s="84" customFormat="1" ht="12.75" customHeight="1">
      <c r="A1" s="3"/>
      <c r="B1" s="87"/>
      <c r="C1" s="86"/>
      <c r="D1" s="88"/>
      <c r="E1" s="88"/>
      <c r="F1" s="87"/>
      <c r="G1" s="114"/>
    </row>
    <row r="2" spans="1:7" s="85" customFormat="1" ht="24" customHeight="1">
      <c r="A2" s="4" t="s">
        <v>127</v>
      </c>
      <c r="B2" s="4"/>
      <c r="C2" s="4"/>
      <c r="D2" s="4"/>
      <c r="E2" s="4"/>
      <c r="F2" s="4"/>
      <c r="G2" s="4"/>
    </row>
    <row r="3" spans="1:7" ht="11.25" customHeight="1">
      <c r="A3" s="89"/>
      <c r="B3" s="90"/>
      <c r="C3" s="91"/>
      <c r="D3" s="92"/>
      <c r="E3" s="92"/>
      <c r="G3" s="90"/>
    </row>
    <row r="4" spans="1:7" s="1" customFormat="1" ht="16.5" customHeight="1">
      <c r="A4" s="93"/>
      <c r="B4" s="94"/>
      <c r="C4" s="93"/>
      <c r="D4" s="95"/>
      <c r="E4" s="95"/>
      <c r="F4" s="2"/>
      <c r="G4" s="45" t="s">
        <v>1</v>
      </c>
    </row>
    <row r="5" spans="1:7" s="1" customFormat="1" ht="29.25" customHeight="1">
      <c r="A5" s="8" t="s">
        <v>2</v>
      </c>
      <c r="B5" s="9"/>
      <c r="C5" s="8" t="s">
        <v>3</v>
      </c>
      <c r="D5" s="8"/>
      <c r="E5" s="8"/>
      <c r="F5" s="8"/>
      <c r="G5" s="8"/>
    </row>
    <row r="6" spans="1:7" s="1" customFormat="1" ht="33" customHeight="1">
      <c r="A6" s="96" t="s">
        <v>4</v>
      </c>
      <c r="B6" s="97" t="s">
        <v>5</v>
      </c>
      <c r="C6" s="96" t="s">
        <v>4</v>
      </c>
      <c r="D6" s="97" t="s">
        <v>30</v>
      </c>
      <c r="E6" s="97" t="s">
        <v>128</v>
      </c>
      <c r="F6" s="97" t="s">
        <v>129</v>
      </c>
      <c r="G6" s="97" t="s">
        <v>130</v>
      </c>
    </row>
    <row r="7" spans="1:7" s="1" customFormat="1" ht="30" customHeight="1">
      <c r="A7" s="17" t="s">
        <v>131</v>
      </c>
      <c r="B7" s="98">
        <f>B8+B9+B10</f>
        <v>4258.4</v>
      </c>
      <c r="C7" s="17" t="s">
        <v>132</v>
      </c>
      <c r="D7" s="99">
        <f aca="true" t="shared" si="0" ref="D7:D13">SUM(E7:G7)</f>
        <v>4258.9</v>
      </c>
      <c r="E7" s="99">
        <f>SUM(E8:E16)</f>
        <v>4258.9</v>
      </c>
      <c r="F7" s="99">
        <f>SUM(F8:F16)</f>
        <v>0</v>
      </c>
      <c r="G7" s="99">
        <f>SUM(G8:G16)</f>
        <v>0</v>
      </c>
    </row>
    <row r="8" spans="1:7" s="1" customFormat="1" ht="30" customHeight="1">
      <c r="A8" s="100" t="s">
        <v>133</v>
      </c>
      <c r="B8" s="101">
        <v>4258.4</v>
      </c>
      <c r="C8" s="102" t="s">
        <v>7</v>
      </c>
      <c r="D8" s="99">
        <f t="shared" si="0"/>
        <v>1497.49</v>
      </c>
      <c r="E8" s="107">
        <v>1497.49</v>
      </c>
      <c r="F8" s="99"/>
      <c r="G8" s="99"/>
    </row>
    <row r="9" spans="1:7" s="1" customFormat="1" ht="30" customHeight="1">
      <c r="A9" s="100" t="s">
        <v>134</v>
      </c>
      <c r="B9" s="103"/>
      <c r="C9" s="104" t="s">
        <v>9</v>
      </c>
      <c r="D9" s="99">
        <f t="shared" si="0"/>
        <v>73.34</v>
      </c>
      <c r="E9" s="107">
        <v>73.34</v>
      </c>
      <c r="F9" s="99"/>
      <c r="G9" s="99">
        <v>0</v>
      </c>
    </row>
    <row r="10" spans="1:7" s="1" customFormat="1" ht="30" customHeight="1">
      <c r="A10" s="17" t="s">
        <v>135</v>
      </c>
      <c r="B10" s="103"/>
      <c r="C10" s="102" t="s">
        <v>11</v>
      </c>
      <c r="D10" s="99">
        <f t="shared" si="0"/>
        <v>946.78</v>
      </c>
      <c r="E10" s="107">
        <v>946.78</v>
      </c>
      <c r="F10" s="99"/>
      <c r="G10" s="99">
        <v>0</v>
      </c>
    </row>
    <row r="11" spans="1:7" s="1" customFormat="1" ht="30" customHeight="1">
      <c r="A11" s="17" t="s">
        <v>136</v>
      </c>
      <c r="B11" s="105" t="s">
        <v>137</v>
      </c>
      <c r="C11" s="102" t="s">
        <v>13</v>
      </c>
      <c r="D11" s="99">
        <f t="shared" si="0"/>
        <v>250.96</v>
      </c>
      <c r="E11" s="107">
        <v>250.96</v>
      </c>
      <c r="F11" s="99">
        <v>0</v>
      </c>
      <c r="G11" s="99">
        <v>0</v>
      </c>
    </row>
    <row r="12" spans="1:7" s="1" customFormat="1" ht="30" customHeight="1">
      <c r="A12" s="17" t="s">
        <v>133</v>
      </c>
      <c r="B12" s="106">
        <v>0.5</v>
      </c>
      <c r="C12" s="104" t="s">
        <v>15</v>
      </c>
      <c r="D12" s="99">
        <f t="shared" si="0"/>
        <v>500.86</v>
      </c>
      <c r="E12" s="107">
        <v>500.86</v>
      </c>
      <c r="F12" s="99">
        <v>0</v>
      </c>
      <c r="G12" s="99"/>
    </row>
    <row r="13" spans="1:7" s="1" customFormat="1" ht="30" customHeight="1">
      <c r="A13" s="17" t="s">
        <v>134</v>
      </c>
      <c r="B13" s="54">
        <v>0</v>
      </c>
      <c r="C13" s="104" t="s">
        <v>17</v>
      </c>
      <c r="D13" s="99">
        <f t="shared" si="0"/>
        <v>659.15</v>
      </c>
      <c r="E13" s="107">
        <v>659.15</v>
      </c>
      <c r="F13" s="99">
        <v>0</v>
      </c>
      <c r="G13" s="99">
        <v>0</v>
      </c>
    </row>
    <row r="14" spans="1:7" s="1" customFormat="1" ht="30" customHeight="1">
      <c r="A14" s="100" t="s">
        <v>135</v>
      </c>
      <c r="B14" s="54">
        <v>0</v>
      </c>
      <c r="C14" s="104" t="s">
        <v>18</v>
      </c>
      <c r="D14" s="107">
        <v>109.32</v>
      </c>
      <c r="E14" s="107">
        <v>109.32</v>
      </c>
      <c r="F14" s="99">
        <v>0</v>
      </c>
      <c r="G14" s="99">
        <v>0</v>
      </c>
    </row>
    <row r="15" spans="1:7" s="1" customFormat="1" ht="30" customHeight="1">
      <c r="A15" s="100"/>
      <c r="B15" s="105"/>
      <c r="C15" s="108" t="s">
        <v>19</v>
      </c>
      <c r="D15" s="109">
        <v>40</v>
      </c>
      <c r="E15" s="109">
        <v>40</v>
      </c>
      <c r="F15" s="99">
        <v>0</v>
      </c>
      <c r="G15" s="99">
        <v>0</v>
      </c>
    </row>
    <row r="16" spans="1:7" s="1" customFormat="1" ht="30" customHeight="1">
      <c r="A16" s="14"/>
      <c r="B16" s="99"/>
      <c r="C16" s="108" t="s">
        <v>20</v>
      </c>
      <c r="D16" s="99">
        <f>SUM(E16:G16)</f>
        <v>181</v>
      </c>
      <c r="E16" s="99">
        <v>181</v>
      </c>
      <c r="F16" s="99">
        <v>0</v>
      </c>
      <c r="G16" s="99">
        <v>0</v>
      </c>
    </row>
    <row r="17" spans="1:7" s="1" customFormat="1" ht="30" customHeight="1">
      <c r="A17" s="14"/>
      <c r="B17" s="99"/>
      <c r="C17" s="14" t="s">
        <v>138</v>
      </c>
      <c r="D17" s="99"/>
      <c r="E17" s="99"/>
      <c r="F17" s="99">
        <v>0</v>
      </c>
      <c r="G17" s="99">
        <v>0</v>
      </c>
    </row>
    <row r="18" spans="1:7" s="1" customFormat="1" ht="30" customHeight="1">
      <c r="A18" s="14" t="s">
        <v>26</v>
      </c>
      <c r="B18" s="98">
        <f>B7+B11</f>
        <v>4258.9</v>
      </c>
      <c r="C18" s="110" t="s">
        <v>27</v>
      </c>
      <c r="D18" s="99">
        <f>SUM(E18:G18)</f>
        <v>4258.9</v>
      </c>
      <c r="E18" s="99">
        <f>E7+E17</f>
        <v>4258.9</v>
      </c>
      <c r="F18" s="99">
        <f>F7+F17</f>
        <v>0</v>
      </c>
      <c r="G18" s="99">
        <f>G7+G17</f>
        <v>0</v>
      </c>
    </row>
    <row r="19" spans="1:6" ht="12.75" customHeight="1">
      <c r="A19" s="111"/>
      <c r="B19" s="112"/>
      <c r="C19" s="111"/>
      <c r="D19" s="113"/>
      <c r="E19" s="113"/>
      <c r="F19" s="112"/>
    </row>
  </sheetData>
  <sheetProtection/>
  <protectedRanges>
    <protectedRange sqref="B8" name="区域1"/>
  </protectedRanges>
  <mergeCells count="3">
    <mergeCell ref="A2:G2"/>
    <mergeCell ref="A5:B5"/>
    <mergeCell ref="C5:G5"/>
  </mergeCells>
  <dataValidations count="8">
    <dataValidation type="custom" allowBlank="1" showInputMessage="1" showErrorMessage="1" error="此处为公式，请勿修改！" sqref="D9:D13">
      <formula1>SUM(D10:D17)</formula1>
    </dataValidation>
    <dataValidation type="custom" allowBlank="1" showInputMessage="1" showErrorMessage="1" error="此处为公式，请勿修改！" sqref="E18:G18">
      <formula1>SUM(E18:G18)</formula1>
    </dataValidation>
    <dataValidation type="custom" allowBlank="1" showInputMessage="1" showErrorMessage="1" error="此处为公式，请勿修改！" sqref="D18">
      <formula1>SUM(D19:D28)</formula1>
    </dataValidation>
    <dataValidation type="custom" allowBlank="1" showInputMessage="1" showErrorMessage="1" error="此处为公式，请勿修改！" sqref="B7 B11">
      <formula1>SUM(B8:B10)</formula1>
    </dataValidation>
    <dataValidation type="custom" allowBlank="1" showInputMessage="1" showErrorMessage="1" error="此处为公式，请勿修改！" sqref="E7:G7 D17 D7:D8">
      <formula1>SUM(E8:E16)</formula1>
    </dataValidation>
    <dataValidation type="custom" allowBlank="1" showInputMessage="1" showErrorMessage="1" error="此处为公式，请勿修改！" sqref="B18">
      <formula1>B7+B11</formula1>
    </dataValidation>
    <dataValidation allowBlank="1" showInputMessage="1" showErrorMessage="1" prompt="请只保留有数据的项目，无数据则删除" sqref="D14:D15 E8:E15"/>
    <dataValidation type="custom" allowBlank="1" showInputMessage="1" showErrorMessage="1" prompt="请只保留有数据的项目，无数据则删除" error="此处为公式，请勿修改！" sqref="D16">
      <formula1>SUM(D17:D24)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workbookViewId="0" topLeftCell="A1">
      <pane xSplit="2" ySplit="6" topLeftCell="C43" activePane="bottomRight" state="frozen"/>
      <selection pane="bottomRight" activeCell="E15" sqref="E15"/>
    </sheetView>
  </sheetViews>
  <sheetFormatPr defaultColWidth="9.16015625" defaultRowHeight="12.75" customHeight="1"/>
  <cols>
    <col min="1" max="1" width="20.16015625" style="1" customWidth="1"/>
    <col min="2" max="2" width="54" style="1" customWidth="1"/>
    <col min="3" max="3" width="20.5" style="2" customWidth="1"/>
    <col min="4" max="4" width="20" style="2" customWidth="1"/>
    <col min="5" max="5" width="19.5" style="2" customWidth="1"/>
    <col min="6" max="16384" width="9.16015625" style="1" customWidth="1"/>
  </cols>
  <sheetData>
    <row r="1" ht="18.75" customHeight="1">
      <c r="A1" s="50"/>
    </row>
    <row r="2" spans="1:5" ht="32.25" customHeight="1">
      <c r="A2" s="51" t="s">
        <v>139</v>
      </c>
      <c r="B2" s="51"/>
      <c r="C2" s="51"/>
      <c r="D2" s="51"/>
      <c r="E2" s="51"/>
    </row>
    <row r="3" spans="1:5" ht="12.75" customHeight="1">
      <c r="A3" s="7"/>
      <c r="B3" s="5"/>
      <c r="C3" s="6"/>
      <c r="D3" s="6"/>
      <c r="E3" s="6"/>
    </row>
    <row r="4" spans="1:5" ht="17.25" customHeight="1">
      <c r="A4" s="22"/>
      <c r="E4" s="45" t="s">
        <v>1</v>
      </c>
    </row>
    <row r="5" spans="1:5" ht="27.75" customHeight="1">
      <c r="A5" s="8" t="s">
        <v>140</v>
      </c>
      <c r="B5" s="8"/>
      <c r="C5" s="10" t="s">
        <v>141</v>
      </c>
      <c r="D5" s="10"/>
      <c r="E5" s="10"/>
    </row>
    <row r="6" spans="1:5" ht="27.75" customHeight="1">
      <c r="A6" s="52" t="s">
        <v>31</v>
      </c>
      <c r="B6" s="52" t="s">
        <v>32</v>
      </c>
      <c r="C6" s="53" t="s">
        <v>142</v>
      </c>
      <c r="D6" s="53" t="s">
        <v>118</v>
      </c>
      <c r="E6" s="53" t="s">
        <v>119</v>
      </c>
    </row>
    <row r="7" spans="1:5" ht="23.25" customHeight="1">
      <c r="A7" s="54"/>
      <c r="B7" s="55" t="s">
        <v>30</v>
      </c>
      <c r="C7" s="56">
        <f>C8+C14+C19+C31+C40+C45+C53+C56+C57</f>
        <v>4258.9</v>
      </c>
      <c r="D7" s="57">
        <f>D8+D14+D19+D31+D40+D45+D53+D56+D57</f>
        <v>2356.4</v>
      </c>
      <c r="E7" s="57">
        <f>E8+E14+E19+E31+E40+E45+E53+E56+E57</f>
        <v>1902.5</v>
      </c>
    </row>
    <row r="8" spans="1:5" ht="23.25" customHeight="1">
      <c r="A8" s="58">
        <v>201</v>
      </c>
      <c r="B8" s="59" t="s">
        <v>7</v>
      </c>
      <c r="C8" s="56">
        <v>1497.48</v>
      </c>
      <c r="D8" s="57">
        <v>1051.48</v>
      </c>
      <c r="E8" s="57">
        <v>446</v>
      </c>
    </row>
    <row r="9" spans="1:5" ht="23.25" customHeight="1">
      <c r="A9" s="58" t="s">
        <v>35</v>
      </c>
      <c r="B9" s="59" t="s">
        <v>36</v>
      </c>
      <c r="C9" s="56">
        <v>1369.65</v>
      </c>
      <c r="D9" s="57">
        <v>923.65</v>
      </c>
      <c r="E9" s="57">
        <v>446</v>
      </c>
    </row>
    <row r="10" spans="1:5" ht="23.25" customHeight="1">
      <c r="A10" s="60">
        <v>2010301</v>
      </c>
      <c r="B10" s="59" t="s">
        <v>37</v>
      </c>
      <c r="C10" s="56">
        <v>923.65</v>
      </c>
      <c r="D10" s="61">
        <v>923.65</v>
      </c>
      <c r="E10" s="62"/>
    </row>
    <row r="11" spans="1:5" ht="23.25" customHeight="1">
      <c r="A11" s="60">
        <v>2010302</v>
      </c>
      <c r="B11" s="59" t="s">
        <v>38</v>
      </c>
      <c r="C11" s="56">
        <v>446</v>
      </c>
      <c r="D11" s="62"/>
      <c r="E11" s="61">
        <v>446</v>
      </c>
    </row>
    <row r="12" spans="1:5" ht="23.25" customHeight="1">
      <c r="A12" s="58" t="s">
        <v>39</v>
      </c>
      <c r="B12" s="59" t="s">
        <v>40</v>
      </c>
      <c r="C12" s="56">
        <v>127.83</v>
      </c>
      <c r="D12" s="57">
        <v>127.83</v>
      </c>
      <c r="E12" s="57">
        <v>0</v>
      </c>
    </row>
    <row r="13" spans="1:5" ht="23.25" customHeight="1">
      <c r="A13" s="60" t="s">
        <v>41</v>
      </c>
      <c r="B13" s="59" t="s">
        <v>42</v>
      </c>
      <c r="C13" s="56">
        <v>127.83</v>
      </c>
      <c r="D13" s="61">
        <v>127.83</v>
      </c>
      <c r="E13" s="62"/>
    </row>
    <row r="14" spans="1:5" ht="23.25" customHeight="1">
      <c r="A14" s="58">
        <v>207</v>
      </c>
      <c r="B14" s="59" t="s">
        <v>9</v>
      </c>
      <c r="C14" s="56">
        <v>73.34</v>
      </c>
      <c r="D14" s="57">
        <v>42.84</v>
      </c>
      <c r="E14" s="57">
        <v>30.5</v>
      </c>
    </row>
    <row r="15" spans="1:5" ht="23.25" customHeight="1">
      <c r="A15" s="58" t="s">
        <v>43</v>
      </c>
      <c r="B15" s="59" t="s">
        <v>44</v>
      </c>
      <c r="C15" s="56">
        <v>73.34</v>
      </c>
      <c r="D15" s="57">
        <v>42.84</v>
      </c>
      <c r="E15" s="57">
        <v>30.5</v>
      </c>
    </row>
    <row r="16" spans="1:5" ht="23.25" customHeight="1">
      <c r="A16" s="60" t="s">
        <v>45</v>
      </c>
      <c r="B16" s="59" t="s">
        <v>46</v>
      </c>
      <c r="C16" s="56">
        <v>30</v>
      </c>
      <c r="D16" s="62"/>
      <c r="E16" s="61">
        <v>30</v>
      </c>
    </row>
    <row r="17" spans="1:5" ht="23.25" customHeight="1">
      <c r="A17" s="60" t="s">
        <v>47</v>
      </c>
      <c r="B17" s="59" t="s">
        <v>48</v>
      </c>
      <c r="C17" s="56">
        <v>42.84</v>
      </c>
      <c r="D17" s="61">
        <v>42.84</v>
      </c>
      <c r="E17" s="62"/>
    </row>
    <row r="18" spans="1:5" ht="23.25" customHeight="1">
      <c r="A18" s="60" t="s">
        <v>49</v>
      </c>
      <c r="B18" s="59" t="s">
        <v>50</v>
      </c>
      <c r="C18" s="56">
        <v>0.5</v>
      </c>
      <c r="D18" s="62"/>
      <c r="E18" s="82">
        <v>0.5</v>
      </c>
    </row>
    <row r="19" spans="1:5" ht="23.25" customHeight="1">
      <c r="A19" s="58">
        <v>208</v>
      </c>
      <c r="B19" s="59" t="s">
        <v>11</v>
      </c>
      <c r="C19" s="56">
        <v>946.78</v>
      </c>
      <c r="D19" s="57">
        <v>502.78</v>
      </c>
      <c r="E19" s="57">
        <v>444</v>
      </c>
    </row>
    <row r="20" spans="1:5" ht="23.25" customHeight="1">
      <c r="A20" s="58" t="s">
        <v>51</v>
      </c>
      <c r="B20" s="59" t="s">
        <v>52</v>
      </c>
      <c r="C20" s="56">
        <v>122.14</v>
      </c>
      <c r="D20" s="57">
        <v>122.14</v>
      </c>
      <c r="E20" s="57">
        <v>0</v>
      </c>
    </row>
    <row r="21" spans="1:5" ht="23.25" customHeight="1">
      <c r="A21" s="60">
        <v>2080109</v>
      </c>
      <c r="B21" s="63" t="s">
        <v>123</v>
      </c>
      <c r="C21" s="56">
        <v>122.14</v>
      </c>
      <c r="D21" s="61">
        <v>122.14</v>
      </c>
      <c r="E21" s="62"/>
    </row>
    <row r="22" spans="1:5" ht="23.25" customHeight="1">
      <c r="A22" s="58" t="s">
        <v>54</v>
      </c>
      <c r="B22" s="63" t="s">
        <v>55</v>
      </c>
      <c r="C22" s="56">
        <v>424</v>
      </c>
      <c r="D22" s="57">
        <v>0</v>
      </c>
      <c r="E22" s="57">
        <v>424</v>
      </c>
    </row>
    <row r="23" spans="1:5" ht="23.25" customHeight="1">
      <c r="A23" s="60" t="s">
        <v>56</v>
      </c>
      <c r="B23" s="59" t="s">
        <v>57</v>
      </c>
      <c r="C23" s="56">
        <v>424</v>
      </c>
      <c r="D23" s="62"/>
      <c r="E23" s="61">
        <v>424</v>
      </c>
    </row>
    <row r="24" spans="1:5" ht="23.25" customHeight="1">
      <c r="A24" s="58" t="s">
        <v>58</v>
      </c>
      <c r="B24" s="59" t="s">
        <v>59</v>
      </c>
      <c r="C24" s="56">
        <v>380.64</v>
      </c>
      <c r="D24" s="57">
        <v>380.64</v>
      </c>
      <c r="E24" s="57">
        <v>0</v>
      </c>
    </row>
    <row r="25" spans="1:5" ht="23.25" customHeight="1">
      <c r="A25" s="60" t="s">
        <v>60</v>
      </c>
      <c r="B25" s="59" t="s">
        <v>61</v>
      </c>
      <c r="C25" s="56">
        <v>13.07</v>
      </c>
      <c r="D25" s="61">
        <v>13.07</v>
      </c>
      <c r="E25" s="62"/>
    </row>
    <row r="26" spans="1:5" ht="23.25" customHeight="1">
      <c r="A26" s="60" t="s">
        <v>62</v>
      </c>
      <c r="B26" s="59" t="s">
        <v>63</v>
      </c>
      <c r="C26" s="56">
        <v>112.5</v>
      </c>
      <c r="D26" s="61">
        <v>112.5</v>
      </c>
      <c r="E26" s="62"/>
    </row>
    <row r="27" spans="1:5" ht="23.25" customHeight="1">
      <c r="A27" s="60" t="s">
        <v>64</v>
      </c>
      <c r="B27" s="63" t="s">
        <v>65</v>
      </c>
      <c r="C27" s="56">
        <v>182.19</v>
      </c>
      <c r="D27" s="62">
        <v>182.19</v>
      </c>
      <c r="E27" s="62"/>
    </row>
    <row r="28" spans="1:5" ht="23.25" customHeight="1">
      <c r="A28" s="60" t="s">
        <v>66</v>
      </c>
      <c r="B28" s="63" t="s">
        <v>67</v>
      </c>
      <c r="C28" s="56">
        <v>72.88</v>
      </c>
      <c r="D28" s="61">
        <v>72.88</v>
      </c>
      <c r="E28" s="62"/>
    </row>
    <row r="29" spans="1:5" ht="23.25" customHeight="1">
      <c r="A29" s="58" t="s">
        <v>68</v>
      </c>
      <c r="B29" s="63" t="s">
        <v>69</v>
      </c>
      <c r="C29" s="56">
        <v>20</v>
      </c>
      <c r="D29" s="57">
        <v>0</v>
      </c>
      <c r="E29" s="57">
        <v>20</v>
      </c>
    </row>
    <row r="30" spans="1:5" ht="23.25" customHeight="1">
      <c r="A30" s="60" t="s">
        <v>70</v>
      </c>
      <c r="B30" s="59" t="s">
        <v>71</v>
      </c>
      <c r="C30" s="56">
        <v>20</v>
      </c>
      <c r="D30" s="62"/>
      <c r="E30" s="61">
        <v>20</v>
      </c>
    </row>
    <row r="31" spans="1:5" ht="23.25" customHeight="1">
      <c r="A31" s="58">
        <v>210</v>
      </c>
      <c r="B31" s="59" t="s">
        <v>13</v>
      </c>
      <c r="C31" s="56">
        <v>250.96</v>
      </c>
      <c r="D31" s="57">
        <v>230.96</v>
      </c>
      <c r="E31" s="57">
        <v>20</v>
      </c>
    </row>
    <row r="32" spans="1:5" ht="23.25" customHeight="1">
      <c r="A32" s="58" t="s">
        <v>72</v>
      </c>
      <c r="B32" s="59" t="s">
        <v>73</v>
      </c>
      <c r="C32" s="56">
        <v>91.84</v>
      </c>
      <c r="D32" s="57">
        <v>71.84</v>
      </c>
      <c r="E32" s="57">
        <v>20</v>
      </c>
    </row>
    <row r="33" spans="1:5" ht="23.25" customHeight="1">
      <c r="A33" s="60" t="s">
        <v>74</v>
      </c>
      <c r="B33" s="59" t="s">
        <v>37</v>
      </c>
      <c r="C33" s="56">
        <v>71.84</v>
      </c>
      <c r="D33" s="62">
        <v>71.84</v>
      </c>
      <c r="E33" s="62"/>
    </row>
    <row r="34" spans="1:5" ht="23.25" customHeight="1">
      <c r="A34" s="60" t="s">
        <v>75</v>
      </c>
      <c r="B34" s="63" t="s">
        <v>76</v>
      </c>
      <c r="C34" s="56">
        <v>20</v>
      </c>
      <c r="D34" s="62"/>
      <c r="E34" s="61">
        <v>20</v>
      </c>
    </row>
    <row r="35" spans="1:5" ht="23.25" customHeight="1">
      <c r="A35" s="58" t="s">
        <v>77</v>
      </c>
      <c r="B35" s="64" t="s">
        <v>78</v>
      </c>
      <c r="C35" s="56">
        <v>159.12</v>
      </c>
      <c r="D35" s="57">
        <v>159.12</v>
      </c>
      <c r="E35" s="57">
        <v>0</v>
      </c>
    </row>
    <row r="36" spans="1:5" ht="23.25" customHeight="1">
      <c r="A36" s="60" t="s">
        <v>79</v>
      </c>
      <c r="B36" s="65" t="s">
        <v>80</v>
      </c>
      <c r="C36" s="56">
        <v>43.51</v>
      </c>
      <c r="D36" s="61">
        <v>43.51</v>
      </c>
      <c r="E36" s="62"/>
    </row>
    <row r="37" spans="1:5" ht="23.25" customHeight="1">
      <c r="A37" s="60" t="s">
        <v>81</v>
      </c>
      <c r="B37" s="65" t="s">
        <v>82</v>
      </c>
      <c r="C37" s="56">
        <v>33.93</v>
      </c>
      <c r="D37" s="62">
        <v>33.93</v>
      </c>
      <c r="E37" s="62"/>
    </row>
    <row r="38" spans="1:5" ht="23.25" customHeight="1">
      <c r="A38" s="60" t="s">
        <v>83</v>
      </c>
      <c r="B38" s="65" t="s">
        <v>84</v>
      </c>
      <c r="C38" s="56">
        <v>55.38</v>
      </c>
      <c r="D38" s="62">
        <v>55.38</v>
      </c>
      <c r="E38" s="62"/>
    </row>
    <row r="39" spans="1:5" ht="23.25" customHeight="1">
      <c r="A39" s="60" t="s">
        <v>85</v>
      </c>
      <c r="B39" s="65" t="s">
        <v>86</v>
      </c>
      <c r="C39" s="56">
        <v>26.3</v>
      </c>
      <c r="D39" s="62">
        <v>26.3</v>
      </c>
      <c r="E39" s="62"/>
    </row>
    <row r="40" spans="1:5" ht="23.25" customHeight="1">
      <c r="A40" s="58">
        <v>212</v>
      </c>
      <c r="B40" s="65" t="s">
        <v>15</v>
      </c>
      <c r="C40" s="56">
        <v>500.86</v>
      </c>
      <c r="D40" s="57">
        <v>110.86</v>
      </c>
      <c r="E40" s="57">
        <v>390</v>
      </c>
    </row>
    <row r="41" spans="1:5" ht="23.25" customHeight="1">
      <c r="A41" s="58" t="s">
        <v>87</v>
      </c>
      <c r="B41" s="65" t="s">
        <v>88</v>
      </c>
      <c r="C41" s="56">
        <v>280</v>
      </c>
      <c r="D41" s="57">
        <v>0</v>
      </c>
      <c r="E41" s="57">
        <v>280</v>
      </c>
    </row>
    <row r="42" spans="1:5" ht="23.25" customHeight="1">
      <c r="A42" s="60" t="s">
        <v>89</v>
      </c>
      <c r="B42" s="65" t="s">
        <v>90</v>
      </c>
      <c r="C42" s="56">
        <v>280</v>
      </c>
      <c r="D42" s="66"/>
      <c r="E42" s="83">
        <v>280</v>
      </c>
    </row>
    <row r="43" spans="1:5" ht="21" customHeight="1">
      <c r="A43" s="58" t="s">
        <v>91</v>
      </c>
      <c r="B43" s="65" t="s">
        <v>92</v>
      </c>
      <c r="C43" s="56">
        <v>220.86</v>
      </c>
      <c r="D43" s="67">
        <v>110.86</v>
      </c>
      <c r="E43" s="57">
        <v>110</v>
      </c>
    </row>
    <row r="44" spans="1:5" ht="17.25" customHeight="1">
      <c r="A44" s="60" t="s">
        <v>93</v>
      </c>
      <c r="B44" s="65" t="s">
        <v>94</v>
      </c>
      <c r="C44" s="56">
        <v>220.86</v>
      </c>
      <c r="D44" s="68">
        <v>110.86</v>
      </c>
      <c r="E44" s="83">
        <v>110</v>
      </c>
    </row>
    <row r="45" spans="1:5" ht="17.25" customHeight="1">
      <c r="A45" s="58">
        <v>213</v>
      </c>
      <c r="B45" s="65" t="s">
        <v>17</v>
      </c>
      <c r="C45" s="56">
        <v>659.1600000000001</v>
      </c>
      <c r="D45" s="67">
        <v>308.16</v>
      </c>
      <c r="E45" s="57">
        <v>351</v>
      </c>
    </row>
    <row r="46" spans="1:5" ht="17.25" customHeight="1">
      <c r="A46" s="58" t="s">
        <v>95</v>
      </c>
      <c r="B46" s="65" t="s">
        <v>96</v>
      </c>
      <c r="C46" s="56">
        <v>308.16</v>
      </c>
      <c r="D46" s="67">
        <v>308.16</v>
      </c>
      <c r="E46" s="57">
        <v>0</v>
      </c>
    </row>
    <row r="47" spans="1:5" ht="17.25" customHeight="1">
      <c r="A47" s="60" t="s">
        <v>97</v>
      </c>
      <c r="B47" s="65" t="s">
        <v>98</v>
      </c>
      <c r="C47" s="56">
        <v>308.16</v>
      </c>
      <c r="D47" s="68">
        <v>308.16</v>
      </c>
      <c r="E47" s="75"/>
    </row>
    <row r="48" spans="1:5" ht="17.25" customHeight="1">
      <c r="A48" s="58" t="s">
        <v>99</v>
      </c>
      <c r="B48" s="65" t="s">
        <v>100</v>
      </c>
      <c r="C48" s="56">
        <v>53</v>
      </c>
      <c r="D48" s="67">
        <v>0</v>
      </c>
      <c r="E48" s="57">
        <v>53</v>
      </c>
    </row>
    <row r="49" spans="1:5" ht="17.25" customHeight="1">
      <c r="A49" s="60" t="s">
        <v>101</v>
      </c>
      <c r="B49" s="65" t="s">
        <v>102</v>
      </c>
      <c r="C49" s="56">
        <v>53</v>
      </c>
      <c r="D49" s="66"/>
      <c r="E49" s="83">
        <v>53</v>
      </c>
    </row>
    <row r="50" spans="1:5" ht="17.25" customHeight="1">
      <c r="A50" s="58" t="s">
        <v>103</v>
      </c>
      <c r="B50" s="65" t="s">
        <v>104</v>
      </c>
      <c r="C50" s="56">
        <v>298</v>
      </c>
      <c r="D50" s="67">
        <v>0</v>
      </c>
      <c r="E50" s="57">
        <v>298</v>
      </c>
    </row>
    <row r="51" spans="1:5" ht="17.25" customHeight="1">
      <c r="A51" s="60" t="s">
        <v>105</v>
      </c>
      <c r="B51" s="65" t="s">
        <v>106</v>
      </c>
      <c r="C51" s="56">
        <v>170</v>
      </c>
      <c r="D51" s="66"/>
      <c r="E51" s="83">
        <v>170</v>
      </c>
    </row>
    <row r="52" spans="1:5" ht="17.25" customHeight="1">
      <c r="A52" s="60" t="s">
        <v>107</v>
      </c>
      <c r="B52" s="64" t="s">
        <v>108</v>
      </c>
      <c r="C52" s="56">
        <v>128</v>
      </c>
      <c r="D52" s="66"/>
      <c r="E52" s="83">
        <v>128</v>
      </c>
    </row>
    <row r="53" spans="1:5" ht="17.25" customHeight="1">
      <c r="A53" s="58">
        <v>221</v>
      </c>
      <c r="B53" s="64" t="s">
        <v>18</v>
      </c>
      <c r="C53" s="56">
        <v>109.32</v>
      </c>
      <c r="D53" s="67">
        <v>109.32</v>
      </c>
      <c r="E53" s="57">
        <v>0</v>
      </c>
    </row>
    <row r="54" spans="1:5" ht="17.25" customHeight="1">
      <c r="A54" s="58" t="s">
        <v>109</v>
      </c>
      <c r="B54" s="64" t="s">
        <v>124</v>
      </c>
      <c r="C54" s="56">
        <v>109.32</v>
      </c>
      <c r="D54" s="57">
        <v>109.32</v>
      </c>
      <c r="E54" s="57">
        <v>0</v>
      </c>
    </row>
    <row r="55" spans="1:5" ht="17.25" customHeight="1">
      <c r="A55" s="69" t="s">
        <v>111</v>
      </c>
      <c r="B55" s="70" t="s">
        <v>125</v>
      </c>
      <c r="C55" s="71">
        <v>109.32</v>
      </c>
      <c r="D55" s="72">
        <v>109.32</v>
      </c>
      <c r="E55" s="75"/>
    </row>
    <row r="56" spans="1:5" ht="17.25" customHeight="1">
      <c r="A56" s="73" t="s">
        <v>113</v>
      </c>
      <c r="B56" s="74" t="s">
        <v>19</v>
      </c>
      <c r="C56" s="56">
        <v>40</v>
      </c>
      <c r="D56" s="75"/>
      <c r="E56" s="83">
        <v>40</v>
      </c>
    </row>
    <row r="57" spans="1:5" ht="17.25" customHeight="1">
      <c r="A57" s="76">
        <v>230</v>
      </c>
      <c r="B57" s="77" t="s">
        <v>20</v>
      </c>
      <c r="C57" s="78">
        <f>C58</f>
        <v>181</v>
      </c>
      <c r="D57" s="79"/>
      <c r="E57" s="79">
        <f>E58</f>
        <v>181</v>
      </c>
    </row>
    <row r="58" spans="1:5" ht="17.25" customHeight="1">
      <c r="A58" s="76" t="s">
        <v>114</v>
      </c>
      <c r="B58" s="77" t="s">
        <v>115</v>
      </c>
      <c r="C58" s="78">
        <f>C59</f>
        <v>181</v>
      </c>
      <c r="D58" s="79"/>
      <c r="E58" s="79">
        <f>E59</f>
        <v>181</v>
      </c>
    </row>
    <row r="59" spans="1:5" ht="17.25" customHeight="1">
      <c r="A59" s="80">
        <v>2300602</v>
      </c>
      <c r="B59" s="77" t="s">
        <v>116</v>
      </c>
      <c r="C59" s="78">
        <v>181</v>
      </c>
      <c r="D59" s="79"/>
      <c r="E59" s="79">
        <v>181</v>
      </c>
    </row>
    <row r="60" ht="12.75" customHeight="1">
      <c r="A60" s="81"/>
    </row>
  </sheetData>
  <sheetProtection/>
  <protectedRanges>
    <protectedRange sqref="B37:B39" name="区域1_4_1_1"/>
  </protectedRanges>
  <mergeCells count="3">
    <mergeCell ref="A2:E2"/>
    <mergeCell ref="A5:B5"/>
    <mergeCell ref="C5:E5"/>
  </mergeCells>
  <dataValidations count="13">
    <dataValidation type="custom" allowBlank="1" showInputMessage="1" showErrorMessage="1" error="此处为公式，请勿修改！" sqref="C55:C56">
      <formula1>SUM(C55:C75)</formula1>
    </dataValidation>
    <dataValidation type="custom" allowBlank="1" showInputMessage="1" showErrorMessage="1" error="此处为公式，请勿修改！" sqref="C51:C54 D53:E54">
      <formula1>SUM(C51:C72)</formula1>
    </dataValidation>
    <dataValidation type="custom" allowBlank="1" showInputMessage="1" showErrorMessage="1" error="此处为公式，请勿修改！" sqref="C44:C46 D45:E46">
      <formula1>SUM(C44:C68)</formula1>
    </dataValidation>
    <dataValidation type="custom" allowBlank="1" showInputMessage="1" showErrorMessage="1" error="此处为公式，请勿修改！" sqref="D12:E12 C14:E14 C25 C8:C12 C16:C17 C30:C32 D31:E32 D8:E9">
      <formula1>SUM(D12:D40)</formula1>
    </dataValidation>
    <dataValidation type="custom" allowBlank="1" showInputMessage="1" showErrorMessage="1" error="此处为公式，请勿修改！" sqref="C15:E15 C18 D24:E24 D29 C23:C24 C26:C29">
      <formula1>SUM(C15:C44)</formula1>
    </dataValidation>
    <dataValidation type="custom" allowBlank="1" showInputMessage="1" showErrorMessage="1" error="此处为公式，请勿修改！" sqref="D48:E48 C47:C48">
      <formula1>SUM(D48:D71)</formula1>
    </dataValidation>
    <dataValidation type="custom" allowBlank="1" showInputMessage="1" showErrorMessage="1" error="此处为公式，请勿修改！" sqref="C7:E7">
      <formula1>SUM(D7:H7)</formula1>
    </dataValidation>
    <dataValidation type="custom" allowBlank="1" showInputMessage="1" showErrorMessage="1" error="此处为公式，请勿修改！" sqref="C20:E20">
      <formula1>SUM(C20:C51)</formula1>
    </dataValidation>
    <dataValidation type="custom" allowBlank="1" showInputMessage="1" showErrorMessage="1" error="此处为公式，请勿修改！" sqref="C19:E19 D22:E22 C21:C22">
      <formula1>SUM(C19:C49)</formula1>
    </dataValidation>
    <dataValidation type="custom" allowBlank="1" showInputMessage="1" showErrorMessage="1" error="此处为公式，请勿修改！" sqref="D43:E43 C42:C43">
      <formula1>SUM(D43:D68)</formula1>
    </dataValidation>
    <dataValidation type="custom" allowBlank="1" showInputMessage="1" showErrorMessage="1" error="此处为公式，请勿修改！" sqref="D50:E50 C49:C50">
      <formula1>SUM(D50:D72)</formula1>
    </dataValidation>
    <dataValidation type="custom" allowBlank="1" showInputMessage="1" showErrorMessage="1" error="此处为公式，请勿修改！" sqref="C13 E29 D35:E35 C33:C35">
      <formula1>SUM(C13:C40)</formula1>
    </dataValidation>
    <dataValidation type="custom" allowBlank="1" showInputMessage="1" showErrorMessage="1" error="此处为公式，请勿修改！" sqref="C36:C41 D40:E41">
      <formula1>SUM(C36:C62)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workbookViewId="0" topLeftCell="A1">
      <pane xSplit="2" ySplit="7" topLeftCell="C32" activePane="bottomRight" state="frozen"/>
      <selection pane="bottomRight" activeCell="K16" sqref="K16"/>
    </sheetView>
  </sheetViews>
  <sheetFormatPr defaultColWidth="9.16015625" defaultRowHeight="12.75" customHeight="1"/>
  <cols>
    <col min="1" max="1" width="19.83203125" style="30" customWidth="1"/>
    <col min="2" max="2" width="44.5" style="30" customWidth="1"/>
    <col min="3" max="4" width="25.83203125" style="31" customWidth="1"/>
    <col min="5" max="5" width="24.16015625" style="31" customWidth="1"/>
    <col min="6" max="16384" width="9.16015625" style="30" customWidth="1"/>
  </cols>
  <sheetData>
    <row r="1" spans="1:5" ht="16.5" customHeight="1">
      <c r="A1" s="32"/>
      <c r="E1" s="20"/>
    </row>
    <row r="2" spans="1:5" ht="33.75" customHeight="1">
      <c r="A2" s="33" t="s">
        <v>143</v>
      </c>
      <c r="B2" s="33"/>
      <c r="C2" s="33"/>
      <c r="D2" s="33"/>
      <c r="E2" s="33"/>
    </row>
    <row r="3" spans="1:5" ht="12.75" customHeight="1">
      <c r="A3" s="34"/>
      <c r="B3" s="34"/>
      <c r="C3" s="35"/>
      <c r="D3" s="35"/>
      <c r="E3" s="35"/>
    </row>
    <row r="4" spans="1:5" ht="21" customHeight="1">
      <c r="A4" s="36"/>
      <c r="E4" s="45" t="s">
        <v>1</v>
      </c>
    </row>
    <row r="5" spans="1:5" ht="29.25" customHeight="1">
      <c r="A5" s="8" t="s">
        <v>144</v>
      </c>
      <c r="B5" s="8"/>
      <c r="C5" s="10" t="s">
        <v>145</v>
      </c>
      <c r="D5" s="10"/>
      <c r="E5" s="10"/>
    </row>
    <row r="6" spans="1:5" ht="29.25" customHeight="1">
      <c r="A6" s="37" t="s">
        <v>31</v>
      </c>
      <c r="B6" s="37" t="s">
        <v>32</v>
      </c>
      <c r="C6" s="38" t="s">
        <v>30</v>
      </c>
      <c r="D6" s="38" t="s">
        <v>146</v>
      </c>
      <c r="E6" s="38" t="s">
        <v>147</v>
      </c>
    </row>
    <row r="7" spans="1:9" ht="24" customHeight="1">
      <c r="A7" s="16" t="s">
        <v>148</v>
      </c>
      <c r="B7" s="39" t="s">
        <v>149</v>
      </c>
      <c r="C7" s="40">
        <f>C8+C20+C35</f>
        <v>2356.4</v>
      </c>
      <c r="D7" s="40">
        <f>D8+D20+D35</f>
        <v>1951.0600000000002</v>
      </c>
      <c r="E7" s="44">
        <f>E8+E20+E35</f>
        <v>405.34</v>
      </c>
      <c r="I7" s="36"/>
    </row>
    <row r="8" spans="1:5" ht="24" customHeight="1">
      <c r="A8" s="16" t="s">
        <v>150</v>
      </c>
      <c r="B8" s="41" t="s">
        <v>151</v>
      </c>
      <c r="C8" s="42">
        <f>SUM(C9:C19)</f>
        <v>1823.8100000000002</v>
      </c>
      <c r="D8" s="43">
        <f>C8</f>
        <v>1823.8100000000002</v>
      </c>
      <c r="E8" s="46">
        <f>SUM(E9:E19)</f>
        <v>0</v>
      </c>
    </row>
    <row r="9" spans="1:10" ht="24" customHeight="1">
      <c r="A9" s="16" t="s">
        <v>152</v>
      </c>
      <c r="B9" s="41" t="s">
        <v>153</v>
      </c>
      <c r="C9" s="44">
        <v>470.9</v>
      </c>
      <c r="D9" s="40">
        <v>470.9</v>
      </c>
      <c r="E9" s="47"/>
      <c r="J9" s="36"/>
    </row>
    <row r="10" spans="1:5" ht="24" customHeight="1">
      <c r="A10" s="16" t="s">
        <v>154</v>
      </c>
      <c r="B10" s="41" t="s">
        <v>155</v>
      </c>
      <c r="C10" s="44">
        <f aca="true" t="shared" si="0" ref="C10:C38">SUM(D10:E10)</f>
        <v>219.62</v>
      </c>
      <c r="D10" s="40">
        <v>219.62</v>
      </c>
      <c r="E10" s="47"/>
    </row>
    <row r="11" spans="1:5" ht="24" customHeight="1">
      <c r="A11" s="16" t="s">
        <v>156</v>
      </c>
      <c r="B11" s="41" t="s">
        <v>157</v>
      </c>
      <c r="C11" s="44">
        <f t="shared" si="0"/>
        <v>38.62</v>
      </c>
      <c r="D11" s="40">
        <v>38.62</v>
      </c>
      <c r="E11" s="47"/>
    </row>
    <row r="12" spans="1:5" ht="24" customHeight="1">
      <c r="A12" s="16" t="s">
        <v>158</v>
      </c>
      <c r="B12" s="41" t="s">
        <v>159</v>
      </c>
      <c r="C12" s="44">
        <f t="shared" si="0"/>
        <v>181.81</v>
      </c>
      <c r="D12" s="40">
        <v>181.81</v>
      </c>
      <c r="E12" s="47"/>
    </row>
    <row r="13" spans="1:7" ht="24" customHeight="1">
      <c r="A13" s="16" t="s">
        <v>160</v>
      </c>
      <c r="B13" s="41" t="s">
        <v>161</v>
      </c>
      <c r="C13" s="44">
        <f t="shared" si="0"/>
        <v>182.21</v>
      </c>
      <c r="D13" s="40">
        <v>182.21</v>
      </c>
      <c r="E13" s="47"/>
      <c r="G13" s="36"/>
    </row>
    <row r="14" spans="1:7" ht="24" customHeight="1">
      <c r="A14" s="16" t="s">
        <v>162</v>
      </c>
      <c r="B14" s="41" t="s">
        <v>163</v>
      </c>
      <c r="C14" s="44">
        <f t="shared" si="0"/>
        <v>72.88</v>
      </c>
      <c r="D14" s="40">
        <v>72.88</v>
      </c>
      <c r="E14" s="47"/>
      <c r="G14" s="36"/>
    </row>
    <row r="15" spans="1:7" ht="24" customHeight="1">
      <c r="A15" s="16" t="s">
        <v>164</v>
      </c>
      <c r="B15" s="41" t="s">
        <v>165</v>
      </c>
      <c r="C15" s="44">
        <f t="shared" si="0"/>
        <v>77.44</v>
      </c>
      <c r="D15" s="40">
        <v>77.44</v>
      </c>
      <c r="E15" s="47"/>
      <c r="G15" s="36"/>
    </row>
    <row r="16" spans="1:7" ht="24" customHeight="1">
      <c r="A16" s="16" t="s">
        <v>166</v>
      </c>
      <c r="B16" s="41" t="s">
        <v>167</v>
      </c>
      <c r="C16" s="44">
        <f t="shared" si="0"/>
        <v>55.38</v>
      </c>
      <c r="D16" s="40">
        <v>55.38</v>
      </c>
      <c r="E16" s="47"/>
      <c r="G16" s="36"/>
    </row>
    <row r="17" spans="1:7" ht="24" customHeight="1">
      <c r="A17" s="16" t="s">
        <v>168</v>
      </c>
      <c r="B17" s="41" t="s">
        <v>169</v>
      </c>
      <c r="C17" s="44">
        <f t="shared" si="0"/>
        <v>47.47</v>
      </c>
      <c r="D17" s="40">
        <v>47.47</v>
      </c>
      <c r="E17" s="48"/>
      <c r="G17" s="36"/>
    </row>
    <row r="18" spans="1:7" ht="24" customHeight="1">
      <c r="A18" s="16" t="s">
        <v>170</v>
      </c>
      <c r="B18" s="41" t="s">
        <v>112</v>
      </c>
      <c r="C18" s="44">
        <f t="shared" si="0"/>
        <v>109.32</v>
      </c>
      <c r="D18" s="40">
        <v>109.32</v>
      </c>
      <c r="E18" s="48"/>
      <c r="G18" s="36"/>
    </row>
    <row r="19" spans="1:5" ht="24" customHeight="1">
      <c r="A19" s="16" t="s">
        <v>171</v>
      </c>
      <c r="B19" s="41" t="s">
        <v>172</v>
      </c>
      <c r="C19" s="44">
        <f t="shared" si="0"/>
        <v>368.16</v>
      </c>
      <c r="D19" s="40">
        <v>368.16</v>
      </c>
      <c r="E19" s="48"/>
    </row>
    <row r="20" spans="1:5" ht="24" customHeight="1">
      <c r="A20" s="16" t="s">
        <v>173</v>
      </c>
      <c r="B20" s="41" t="s">
        <v>174</v>
      </c>
      <c r="C20" s="44">
        <f t="shared" si="0"/>
        <v>405.34</v>
      </c>
      <c r="D20" s="42">
        <f>SUM(D21:D34)</f>
        <v>0</v>
      </c>
      <c r="E20" s="43">
        <f>SUM(E21:E34)</f>
        <v>405.34</v>
      </c>
    </row>
    <row r="21" spans="1:13" ht="24" customHeight="1">
      <c r="A21" s="16" t="s">
        <v>175</v>
      </c>
      <c r="B21" s="41" t="s">
        <v>176</v>
      </c>
      <c r="C21" s="44">
        <f t="shared" si="0"/>
        <v>1</v>
      </c>
      <c r="D21" s="44"/>
      <c r="E21" s="40">
        <v>1</v>
      </c>
      <c r="M21" s="36"/>
    </row>
    <row r="22" spans="1:5" ht="24" customHeight="1">
      <c r="A22" s="16" t="s">
        <v>177</v>
      </c>
      <c r="B22" s="41" t="s">
        <v>178</v>
      </c>
      <c r="C22" s="44">
        <f t="shared" si="0"/>
        <v>10</v>
      </c>
      <c r="D22" s="44"/>
      <c r="E22" s="40">
        <v>10</v>
      </c>
    </row>
    <row r="23" spans="1:5" ht="24" customHeight="1">
      <c r="A23" s="16" t="s">
        <v>179</v>
      </c>
      <c r="B23" s="41" t="s">
        <v>180</v>
      </c>
      <c r="C23" s="44">
        <f t="shared" si="0"/>
        <v>2</v>
      </c>
      <c r="D23" s="44"/>
      <c r="E23" s="40">
        <v>2</v>
      </c>
    </row>
    <row r="24" spans="1:6" ht="24" customHeight="1">
      <c r="A24" s="16" t="s">
        <v>181</v>
      </c>
      <c r="B24" s="41" t="s">
        <v>182</v>
      </c>
      <c r="C24" s="44">
        <f t="shared" si="0"/>
        <v>16</v>
      </c>
      <c r="D24" s="44"/>
      <c r="E24" s="40">
        <v>16</v>
      </c>
      <c r="F24" s="36"/>
    </row>
    <row r="25" spans="1:6" ht="24" customHeight="1">
      <c r="A25" s="16" t="s">
        <v>183</v>
      </c>
      <c r="B25" s="41" t="s">
        <v>184</v>
      </c>
      <c r="C25" s="44">
        <f t="shared" si="0"/>
        <v>18</v>
      </c>
      <c r="D25" s="44"/>
      <c r="E25" s="40">
        <v>18</v>
      </c>
      <c r="F25" s="36"/>
    </row>
    <row r="26" spans="1:6" ht="24" customHeight="1">
      <c r="A26" s="16" t="s">
        <v>185</v>
      </c>
      <c r="B26" s="41" t="s">
        <v>186</v>
      </c>
      <c r="C26" s="44">
        <f t="shared" si="0"/>
        <v>100</v>
      </c>
      <c r="D26" s="44"/>
      <c r="E26" s="40">
        <v>100</v>
      </c>
      <c r="F26" s="36"/>
    </row>
    <row r="27" spans="1:7" ht="24" customHeight="1">
      <c r="A27" s="16" t="s">
        <v>187</v>
      </c>
      <c r="B27" s="41" t="s">
        <v>188</v>
      </c>
      <c r="C27" s="44">
        <f t="shared" si="0"/>
        <v>2</v>
      </c>
      <c r="D27" s="44"/>
      <c r="E27" s="40">
        <v>2</v>
      </c>
      <c r="F27" s="36"/>
      <c r="G27" s="36"/>
    </row>
    <row r="28" spans="1:8" ht="24" customHeight="1">
      <c r="A28" s="16" t="s">
        <v>189</v>
      </c>
      <c r="B28" s="41" t="s">
        <v>190</v>
      </c>
      <c r="C28" s="44">
        <f t="shared" si="0"/>
        <v>10.06</v>
      </c>
      <c r="D28" s="44"/>
      <c r="E28" s="40">
        <v>10.06</v>
      </c>
      <c r="H28" s="36"/>
    </row>
    <row r="29" spans="1:7" ht="24" customHeight="1">
      <c r="A29" s="16" t="s">
        <v>191</v>
      </c>
      <c r="B29" s="41" t="s">
        <v>192</v>
      </c>
      <c r="C29" s="44">
        <f t="shared" si="0"/>
        <v>69</v>
      </c>
      <c r="D29" s="44"/>
      <c r="E29" s="40">
        <v>69</v>
      </c>
      <c r="F29" s="36"/>
      <c r="G29" s="36"/>
    </row>
    <row r="30" spans="1:6" ht="24" customHeight="1">
      <c r="A30" s="16" t="s">
        <v>193</v>
      </c>
      <c r="B30" s="41" t="s">
        <v>194</v>
      </c>
      <c r="C30" s="44">
        <f t="shared" si="0"/>
        <v>10.93</v>
      </c>
      <c r="D30" s="44"/>
      <c r="E30" s="40">
        <v>10.93</v>
      </c>
      <c r="F30" s="36"/>
    </row>
    <row r="31" spans="1:15" ht="24" customHeight="1">
      <c r="A31" s="16" t="s">
        <v>195</v>
      </c>
      <c r="B31" s="41" t="s">
        <v>196</v>
      </c>
      <c r="C31" s="44">
        <f t="shared" si="0"/>
        <v>14.28</v>
      </c>
      <c r="D31" s="44"/>
      <c r="E31" s="40">
        <v>14.28</v>
      </c>
      <c r="F31" s="36"/>
      <c r="G31" s="36"/>
      <c r="O31" s="36"/>
    </row>
    <row r="32" spans="1:6" ht="24" customHeight="1">
      <c r="A32" s="16" t="s">
        <v>197</v>
      </c>
      <c r="B32" s="41" t="s">
        <v>198</v>
      </c>
      <c r="C32" s="44">
        <f t="shared" si="0"/>
        <v>11</v>
      </c>
      <c r="D32" s="44"/>
      <c r="E32" s="40">
        <v>11</v>
      </c>
      <c r="F32" s="36"/>
    </row>
    <row r="33" spans="1:5" ht="24" customHeight="1">
      <c r="A33" s="16" t="s">
        <v>199</v>
      </c>
      <c r="B33" s="41" t="s">
        <v>200</v>
      </c>
      <c r="C33" s="44">
        <f t="shared" si="0"/>
        <v>59.57</v>
      </c>
      <c r="D33" s="44"/>
      <c r="E33" s="40">
        <v>59.57</v>
      </c>
    </row>
    <row r="34" spans="1:6" ht="24" customHeight="1">
      <c r="A34" s="16" t="s">
        <v>201</v>
      </c>
      <c r="B34" s="41" t="s">
        <v>202</v>
      </c>
      <c r="C34" s="44">
        <f t="shared" si="0"/>
        <v>81.5</v>
      </c>
      <c r="D34" s="44"/>
      <c r="E34" s="40">
        <f>79+2.5</f>
        <v>81.5</v>
      </c>
      <c r="F34" s="36"/>
    </row>
    <row r="35" spans="1:7" ht="24" customHeight="1">
      <c r="A35" s="16" t="s">
        <v>203</v>
      </c>
      <c r="B35" s="41" t="s">
        <v>204</v>
      </c>
      <c r="C35" s="44">
        <f t="shared" si="0"/>
        <v>127.25</v>
      </c>
      <c r="D35" s="43">
        <f>SUM(D36:D38)</f>
        <v>127.25</v>
      </c>
      <c r="E35" s="42">
        <f>SUM(E36:E38)</f>
        <v>0</v>
      </c>
      <c r="G35" s="36"/>
    </row>
    <row r="36" spans="1:5" ht="24" customHeight="1">
      <c r="A36" s="16" t="s">
        <v>205</v>
      </c>
      <c r="B36" s="41" t="s">
        <v>206</v>
      </c>
      <c r="C36" s="44">
        <f t="shared" si="0"/>
        <v>14.57</v>
      </c>
      <c r="D36" s="40">
        <v>14.57</v>
      </c>
      <c r="E36" s="44"/>
    </row>
    <row r="37" spans="1:5" ht="24" customHeight="1">
      <c r="A37" s="16" t="s">
        <v>207</v>
      </c>
      <c r="B37" s="41" t="s">
        <v>208</v>
      </c>
      <c r="C37" s="44">
        <f t="shared" si="0"/>
        <v>111</v>
      </c>
      <c r="D37" s="40">
        <v>111</v>
      </c>
      <c r="E37" s="44"/>
    </row>
    <row r="38" spans="1:6" ht="24" customHeight="1">
      <c r="A38" s="16" t="s">
        <v>209</v>
      </c>
      <c r="B38" s="41" t="s">
        <v>210</v>
      </c>
      <c r="C38" s="44">
        <f t="shared" si="0"/>
        <v>1.68</v>
      </c>
      <c r="D38" s="40">
        <v>1.68</v>
      </c>
      <c r="E38" s="44"/>
      <c r="F38" s="36"/>
    </row>
    <row r="39" ht="12.75" customHeight="1">
      <c r="E39" s="49"/>
    </row>
    <row r="40" ht="12.75" customHeight="1">
      <c r="E40" s="49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type="custom" allowBlank="1" showInputMessage="1" showErrorMessage="1" error="此处不应录入数据，请核实！" sqref="E36:E38">
      <formula1>0</formula1>
    </dataValidation>
    <dataValidation allowBlank="1" showInputMessage="1" showErrorMessage="1" prompt="请只保留有数据的项目，无数据则删除" errorTitle="请勿修改公式" error="请勿修改公式" sqref="C8:C38"/>
    <dataValidation allowBlank="1" showInputMessage="1" showErrorMessage="1" errorTitle="请勿修改公式" error="请勿修改公式" sqref="C7:E7 D35:E35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pane ySplit="7" topLeftCell="BM8" activePane="bottomLeft" state="frozen"/>
      <selection pane="bottomLeft" activeCell="F14" sqref="F14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27"/>
    </row>
    <row r="2" spans="1:6" ht="30.75" customHeight="1">
      <c r="A2" s="21" t="s">
        <v>211</v>
      </c>
      <c r="B2" s="21"/>
      <c r="C2" s="21"/>
      <c r="D2" s="21"/>
      <c r="E2" s="21"/>
      <c r="F2" s="21"/>
    </row>
    <row r="3" spans="1:6" ht="12.75" customHeight="1">
      <c r="A3" s="7"/>
      <c r="B3" s="5"/>
      <c r="C3" s="5"/>
      <c r="D3" s="5"/>
      <c r="E3" s="5"/>
      <c r="F3" s="28"/>
    </row>
    <row r="4" spans="1:6" ht="18" customHeight="1">
      <c r="A4" s="22"/>
      <c r="F4" s="29" t="s">
        <v>1</v>
      </c>
    </row>
    <row r="5" spans="1:6" ht="30" customHeight="1">
      <c r="A5" s="8" t="s">
        <v>141</v>
      </c>
      <c r="B5" s="8"/>
      <c r="C5" s="8"/>
      <c r="D5" s="8"/>
      <c r="E5" s="8"/>
      <c r="F5" s="8"/>
    </row>
    <row r="6" spans="1:6" ht="30" customHeight="1">
      <c r="A6" s="8" t="s">
        <v>30</v>
      </c>
      <c r="B6" s="23" t="s">
        <v>212</v>
      </c>
      <c r="C6" s="8" t="s">
        <v>213</v>
      </c>
      <c r="D6" s="8"/>
      <c r="E6" s="8"/>
      <c r="F6" s="8" t="s">
        <v>214</v>
      </c>
    </row>
    <row r="7" spans="1:6" ht="30" customHeight="1">
      <c r="A7" s="8"/>
      <c r="B7" s="23"/>
      <c r="C7" s="24" t="s">
        <v>142</v>
      </c>
      <c r="D7" s="25" t="s">
        <v>215</v>
      </c>
      <c r="E7" s="25" t="s">
        <v>216</v>
      </c>
      <c r="F7" s="8"/>
    </row>
    <row r="8" spans="1:6" s="2" customFormat="1" ht="34.5" customHeight="1">
      <c r="A8" s="26">
        <f>B8+C8+F8</f>
        <v>100</v>
      </c>
      <c r="B8" s="26"/>
      <c r="C8" s="26">
        <f>SUM(D8:E8)</f>
        <v>11</v>
      </c>
      <c r="D8" s="26"/>
      <c r="E8" s="26">
        <v>11</v>
      </c>
      <c r="F8" s="26">
        <v>89</v>
      </c>
    </row>
    <row r="9" spans="1:6" ht="22.5" customHeight="1">
      <c r="A9" s="22"/>
      <c r="B9" s="22"/>
      <c r="C9" s="22"/>
      <c r="D9" s="22"/>
      <c r="E9" s="22"/>
      <c r="F9" s="22"/>
    </row>
    <row r="10" spans="1:6" ht="12.75" customHeight="1">
      <c r="A10" s="22"/>
      <c r="C10" s="22"/>
      <c r="D10" s="22"/>
      <c r="E10" s="22"/>
      <c r="F10" s="22"/>
    </row>
    <row r="11" spans="3:6" ht="12.75" customHeight="1">
      <c r="C11" s="22"/>
      <c r="D11" s="22"/>
      <c r="E11" s="22"/>
      <c r="F11" s="22"/>
    </row>
    <row r="12" spans="1:6" ht="12.75" customHeight="1">
      <c r="A12" s="22"/>
      <c r="B12" s="22"/>
      <c r="C12" s="22"/>
      <c r="F12" s="22"/>
    </row>
    <row r="13" spans="4:5" ht="12.75" customHeight="1">
      <c r="D13" s="22"/>
      <c r="E13" s="22"/>
    </row>
    <row r="14" ht="12.75" customHeight="1">
      <c r="C14" s="22"/>
    </row>
    <row r="15" ht="12.75" customHeight="1">
      <c r="D15" s="22"/>
    </row>
    <row r="16" spans="5:6" ht="12.75" customHeight="1">
      <c r="E16" s="22"/>
      <c r="F16" s="22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SUM(B8:C8)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pane xSplit="2" ySplit="7" topLeftCell="C8" activePane="bottomRight" state="frozen"/>
      <selection pane="bottomRight" activeCell="A14" sqref="A14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16384" width="9.16015625" style="1" customWidth="1"/>
  </cols>
  <sheetData>
    <row r="1" spans="1:5" ht="12.75" customHeight="1">
      <c r="A1" s="3"/>
      <c r="E1" s="19"/>
    </row>
    <row r="2" spans="1:5" ht="30" customHeight="1">
      <c r="A2" s="4" t="s">
        <v>217</v>
      </c>
      <c r="B2" s="4"/>
      <c r="C2" s="4"/>
      <c r="D2" s="4"/>
      <c r="E2" s="4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20" t="s">
        <v>1</v>
      </c>
    </row>
    <row r="5" spans="1:5" ht="30" customHeight="1">
      <c r="A5" s="8" t="s">
        <v>31</v>
      </c>
      <c r="B5" s="9" t="s">
        <v>32</v>
      </c>
      <c r="C5" s="10" t="s">
        <v>218</v>
      </c>
      <c r="D5" s="10"/>
      <c r="E5" s="10"/>
    </row>
    <row r="6" spans="1:5" ht="30" customHeight="1">
      <c r="A6" s="8"/>
      <c r="B6" s="8"/>
      <c r="C6" s="11" t="s">
        <v>30</v>
      </c>
      <c r="D6" s="12" t="s">
        <v>118</v>
      </c>
      <c r="E6" s="12" t="s">
        <v>119</v>
      </c>
    </row>
    <row r="7" spans="1:5" ht="26.25" customHeight="1">
      <c r="A7" s="13"/>
      <c r="B7" s="14" t="s">
        <v>219</v>
      </c>
      <c r="C7" s="15">
        <f>SUM(D7:E7)</f>
        <v>0</v>
      </c>
      <c r="D7" s="15"/>
      <c r="E7" s="15"/>
    </row>
    <row r="8" spans="1:5" ht="26.25" customHeight="1">
      <c r="A8" s="16"/>
      <c r="B8" s="17"/>
      <c r="C8" s="15">
        <f aca="true" t="shared" si="0" ref="C8:C13">SUM(D8:E8)</f>
        <v>0</v>
      </c>
      <c r="D8" s="18"/>
      <c r="E8" s="18"/>
    </row>
    <row r="9" spans="1:5" ht="26.25" customHeight="1">
      <c r="A9" s="16"/>
      <c r="B9" s="17"/>
      <c r="C9" s="15">
        <f t="shared" si="0"/>
        <v>0</v>
      </c>
      <c r="D9" s="18"/>
      <c r="E9" s="18"/>
    </row>
    <row r="10" spans="1:5" ht="26.25" customHeight="1">
      <c r="A10" s="16"/>
      <c r="B10" s="17"/>
      <c r="C10" s="15"/>
      <c r="D10" s="18"/>
      <c r="E10" s="18"/>
    </row>
    <row r="11" spans="1:5" ht="26.25" customHeight="1">
      <c r="A11" s="16"/>
      <c r="B11" s="17"/>
      <c r="C11" s="15"/>
      <c r="D11" s="18"/>
      <c r="E11" s="18"/>
    </row>
    <row r="12" spans="1:5" ht="26.25" customHeight="1">
      <c r="A12" s="16"/>
      <c r="B12" s="17"/>
      <c r="C12" s="15">
        <f t="shared" si="0"/>
        <v>0</v>
      </c>
      <c r="D12" s="15"/>
      <c r="E12" s="15"/>
    </row>
    <row r="13" spans="1:5" ht="26.25" customHeight="1">
      <c r="A13" s="17"/>
      <c r="B13" s="17"/>
      <c r="C13" s="15">
        <f t="shared" si="0"/>
        <v>0</v>
      </c>
      <c r="D13" s="15"/>
      <c r="E13" s="15"/>
    </row>
    <row r="14" ht="21.75" customHeight="1">
      <c r="A14" s="1" t="s">
        <v>220</v>
      </c>
    </row>
    <row r="15" ht="33.75" customHeight="1"/>
  </sheetData>
  <sheetProtection/>
  <mergeCells count="4">
    <mergeCell ref="A2:E2"/>
    <mergeCell ref="C5:E5"/>
    <mergeCell ref="A5:A6"/>
    <mergeCell ref="B5:B6"/>
  </mergeCells>
  <dataValidations count="3">
    <dataValidation type="custom" allowBlank="1" showInputMessage="1" showErrorMessage="1" error="政府性基金无基本支出" sqref="D7:D13">
      <formula1>0</formula1>
    </dataValidation>
    <dataValidation type="custom" allowBlank="1" showInputMessage="1" showErrorMessage="1" prompt="若此行无数据，请删行！" error="此次为公式，请勿修改!" sqref="C8:C13">
      <formula1>SUM(D8:E8)</formula1>
    </dataValidation>
    <dataValidation type="custom" allowBlank="1" showInputMessage="1" showErrorMessage="1" error="此次为公式，请勿修改!" sqref="C7">
      <formula1>SUM(D7:E7)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2018-02-08T11:55:57Z</cp:lastPrinted>
  <dcterms:created xsi:type="dcterms:W3CDTF">2016-02-16T11:35:32Z</dcterms:created>
  <dcterms:modified xsi:type="dcterms:W3CDTF">2022-03-20T09:54:40Z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