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<sst xmlns="http://schemas.openxmlformats.org/spreadsheetml/2006/main" count="88" uniqueCount="53">
  <si>
    <t>永川区企业新型学徒制结业补贴公示名单</t>
  </si>
  <si>
    <t>序号</t>
  </si>
  <si>
    <t>申报单位名称</t>
  </si>
  <si>
    <t>培训班级名称</t>
  </si>
  <si>
    <t>培训工种</t>
  </si>
  <si>
    <t>培训等级</t>
  </si>
  <si>
    <t>培训时间</t>
  </si>
  <si>
    <t>开班人数</t>
  </si>
  <si>
    <t>补贴人数</t>
  </si>
  <si>
    <t>不合格人数</t>
  </si>
  <si>
    <t>补助标准
（元/人/年）</t>
  </si>
  <si>
    <t>补贴总金额</t>
  </si>
  <si>
    <t>已预拨金额</t>
  </si>
  <si>
    <t>需退回资金</t>
  </si>
  <si>
    <t>申请补助金额</t>
  </si>
  <si>
    <t>实际补助金额</t>
  </si>
  <si>
    <t>合计（元）</t>
  </si>
  <si>
    <t>重庆力劲机械有限公司</t>
  </si>
  <si>
    <t>电工初级班</t>
  </si>
  <si>
    <t>电工</t>
  </si>
  <si>
    <t>五级</t>
  </si>
  <si>
    <t>2021.04.16-2022.04.15</t>
  </si>
  <si>
    <t>重庆华中数控技术有限公司</t>
  </si>
  <si>
    <t>车工初级班</t>
  </si>
  <si>
    <t>车工</t>
  </si>
  <si>
    <t>2021.04.29-2022.04.29</t>
  </si>
  <si>
    <t>铣工初级班</t>
  </si>
  <si>
    <t>铣工</t>
  </si>
  <si>
    <t>重庆红江机械有限责任公司</t>
  </si>
  <si>
    <t>金属热处理工班</t>
  </si>
  <si>
    <t>热处理工</t>
  </si>
  <si>
    <t>2021.03.12-2022.03.12</t>
  </si>
  <si>
    <t>数控车工班</t>
  </si>
  <si>
    <t>数控车工</t>
  </si>
  <si>
    <t>磨工班</t>
  </si>
  <si>
    <t>磨工</t>
  </si>
  <si>
    <t>铣工班</t>
  </si>
  <si>
    <t>车工班</t>
  </si>
  <si>
    <t>重庆源通电器设备制造有限公司</t>
  </si>
  <si>
    <t>钳工班</t>
  </si>
  <si>
    <t>钳工</t>
  </si>
  <si>
    <t>2021.06.01-2022.06.01</t>
  </si>
  <si>
    <t>电工班</t>
  </si>
  <si>
    <t>重庆市东鹏智能家居有限公司</t>
  </si>
  <si>
    <t>2021.07.30-2022.07.30</t>
  </si>
  <si>
    <t>机修钳工初级班</t>
  </si>
  <si>
    <t>机修钳工</t>
  </si>
  <si>
    <t>重庆海通机械制造有限公司</t>
  </si>
  <si>
    <t>钳工初级班</t>
  </si>
  <si>
    <t>2021.03.30-2022.03.30</t>
  </si>
  <si>
    <t>重庆良工科技股份有限公司</t>
  </si>
  <si>
    <t>2021.12.04-2022.12.04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</si>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</sst>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2"/>
      <color indexed="8"/>
      <name val="方正小标宋_GBK"/>
      <charset val="134"/>
    </font>
    <font>
      <b/>
      <sz val="11"/>
      <color indexed="8"/>
      <name val="方正仿宋_GBK"/>
      <charset val="134"/>
    </font>
    <font>
      <sz val="11"/>
      <color indexed="8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"/>
  <sheetViews>
    <sheetView tabSelected="1" workbookViewId="0">
      <selection activeCell="A1" sqref="A1:P1"/>
    </sheetView>
  </sheetViews>
  <sheetFormatPr defaultColWidth="9" defaultRowHeight="13.5"/>
  <cols>
    <col min="1" max="1" width="9.375" style="1" customWidth="1"/>
    <col min="2" max="2" width="32.25" style="1" customWidth="1"/>
    <col min="3" max="3" width="19" style="1" customWidth="1"/>
    <col min="4" max="4" width="9.875" style="1" customWidth="1"/>
    <col min="5" max="5" width="10.25" style="1" customWidth="1"/>
    <col min="6" max="6" width="12.5" style="1" customWidth="1"/>
    <col min="7" max="7" width="6.5" style="1" customWidth="1"/>
    <col min="8" max="8" width="11.625" style="1" customWidth="1"/>
    <col min="9" max="9" width="12.75" style="1" customWidth="1"/>
    <col min="10" max="10" width="10.75" style="1" customWidth="1"/>
    <col min="11" max="11" width="10.375" style="1"/>
    <col min="12" max="16" width="9.125" style="1"/>
    <col min="17" max="16380" width="9" style="1"/>
  </cols>
  <sheetData>
    <row r="1" s="1" customFormat="1" ht="48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45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="1" customFormat="1" ht="30.75" customHeight="1" spans="1:16">
      <c r="A3" s="4">
        <v>1</v>
      </c>
      <c r="B3" s="4" t="s">
        <v>17</v>
      </c>
      <c r="C3" s="5" t="s">
        <v>18</v>
      </c>
      <c r="D3" s="4" t="s">
        <v>19</v>
      </c>
      <c r="E3" s="4" t="s">
        <v>20</v>
      </c>
      <c r="F3" s="4" t="s">
        <v>21</v>
      </c>
      <c r="G3" s="4">
        <v>30</v>
      </c>
      <c r="H3" s="4">
        <v>25</v>
      </c>
      <c r="I3" s="4">
        <f t="shared" ref="I3:I15" si="0">G3-H3</f>
        <v>5</v>
      </c>
      <c r="J3" s="4">
        <v>4000</v>
      </c>
      <c r="K3" s="4">
        <f t="shared" ref="K3:K15" si="1">H3*4000</f>
        <v>100000</v>
      </c>
      <c r="L3" s="4">
        <f t="shared" ref="L3:L15" si="2">(H3+I3)*2000</f>
        <v>60000</v>
      </c>
      <c r="M3" s="4">
        <f t="shared" ref="M3:M15" si="3">I3*2000</f>
        <v>10000</v>
      </c>
      <c r="N3" s="4">
        <f t="shared" ref="N3:N15" si="4">H3*2000</f>
        <v>50000</v>
      </c>
      <c r="O3" s="4">
        <f t="shared" ref="O3:O16" si="5">N3-M3</f>
        <v>40000</v>
      </c>
      <c r="P3" s="4">
        <v>40000</v>
      </c>
    </row>
    <row r="4" s="1" customFormat="1" ht="30.75" customHeight="1" spans="1:16">
      <c r="A4" s="4">
        <v>2</v>
      </c>
      <c r="B4" s="4" t="s">
        <v>22</v>
      </c>
      <c r="C4" s="4" t="s">
        <v>23</v>
      </c>
      <c r="D4" s="4" t="s">
        <v>24</v>
      </c>
      <c r="E4" s="4" t="s">
        <v>20</v>
      </c>
      <c r="F4" s="4" t="s">
        <v>25</v>
      </c>
      <c r="G4" s="6">
        <v>20</v>
      </c>
      <c r="H4" s="4">
        <v>16</v>
      </c>
      <c r="I4" s="4">
        <f t="shared" si="0"/>
        <v>4</v>
      </c>
      <c r="J4" s="4">
        <v>4000</v>
      </c>
      <c r="K4" s="4">
        <f t="shared" si="1"/>
        <v>64000</v>
      </c>
      <c r="L4" s="4">
        <f t="shared" si="2"/>
        <v>40000</v>
      </c>
      <c r="M4" s="4">
        <f t="shared" si="3"/>
        <v>8000</v>
      </c>
      <c r="N4" s="4">
        <f t="shared" si="4"/>
        <v>32000</v>
      </c>
      <c r="O4" s="4">
        <f t="shared" si="5"/>
        <v>24000</v>
      </c>
      <c r="P4" s="9">
        <v>56000</v>
      </c>
    </row>
    <row r="5" s="1" customFormat="1" ht="30.75" customHeight="1" spans="1:16">
      <c r="A5" s="4">
        <v>3</v>
      </c>
      <c r="B5" s="4" t="s">
        <v>22</v>
      </c>
      <c r="C5" s="4" t="s">
        <v>26</v>
      </c>
      <c r="D5" s="4" t="s">
        <v>27</v>
      </c>
      <c r="E5" s="4" t="s">
        <v>20</v>
      </c>
      <c r="F5" s="4" t="s">
        <v>25</v>
      </c>
      <c r="G5" s="6">
        <v>36</v>
      </c>
      <c r="H5" s="4">
        <v>26</v>
      </c>
      <c r="I5" s="4">
        <f t="shared" si="0"/>
        <v>10</v>
      </c>
      <c r="J5" s="4">
        <v>4000</v>
      </c>
      <c r="K5" s="4">
        <f t="shared" si="1"/>
        <v>104000</v>
      </c>
      <c r="L5" s="4">
        <f t="shared" si="2"/>
        <v>72000</v>
      </c>
      <c r="M5" s="4">
        <f t="shared" si="3"/>
        <v>20000</v>
      </c>
      <c r="N5" s="4">
        <f t="shared" si="4"/>
        <v>52000</v>
      </c>
      <c r="O5" s="4">
        <f t="shared" si="5"/>
        <v>32000</v>
      </c>
      <c r="P5" s="10"/>
    </row>
    <row r="6" s="1" customFormat="1" ht="30.75" customHeight="1" spans="1:16">
      <c r="A6" s="4">
        <v>4</v>
      </c>
      <c r="B6" s="4" t="s">
        <v>28</v>
      </c>
      <c r="C6" s="4" t="s">
        <v>29</v>
      </c>
      <c r="D6" s="4" t="s">
        <v>30</v>
      </c>
      <c r="E6" s="4" t="s">
        <v>20</v>
      </c>
      <c r="F6" s="4" t="s">
        <v>31</v>
      </c>
      <c r="G6" s="6">
        <v>41</v>
      </c>
      <c r="H6" s="4">
        <v>30</v>
      </c>
      <c r="I6" s="4">
        <f t="shared" si="0"/>
        <v>11</v>
      </c>
      <c r="J6" s="4">
        <v>4000</v>
      </c>
      <c r="K6" s="4">
        <f t="shared" si="1"/>
        <v>120000</v>
      </c>
      <c r="L6" s="4">
        <f t="shared" si="2"/>
        <v>82000</v>
      </c>
      <c r="M6" s="4">
        <f t="shared" si="3"/>
        <v>22000</v>
      </c>
      <c r="N6" s="4">
        <f t="shared" si="4"/>
        <v>60000</v>
      </c>
      <c r="O6" s="4">
        <f t="shared" si="5"/>
        <v>38000</v>
      </c>
      <c r="P6" s="9">
        <v>58000</v>
      </c>
    </row>
    <row r="7" s="1" customFormat="1" ht="30.75" customHeight="1" spans="1:16">
      <c r="A7" s="4">
        <v>5</v>
      </c>
      <c r="B7" s="4" t="s">
        <v>28</v>
      </c>
      <c r="C7" s="4" t="s">
        <v>32</v>
      </c>
      <c r="D7" s="4" t="s">
        <v>33</v>
      </c>
      <c r="E7" s="4" t="s">
        <v>20</v>
      </c>
      <c r="F7" s="4" t="s">
        <v>31</v>
      </c>
      <c r="G7" s="6">
        <v>42</v>
      </c>
      <c r="H7" s="4">
        <v>13</v>
      </c>
      <c r="I7" s="4">
        <f t="shared" si="0"/>
        <v>29</v>
      </c>
      <c r="J7" s="4">
        <v>4000</v>
      </c>
      <c r="K7" s="4">
        <f t="shared" si="1"/>
        <v>52000</v>
      </c>
      <c r="L7" s="4">
        <f t="shared" si="2"/>
        <v>84000</v>
      </c>
      <c r="M7" s="4">
        <f t="shared" si="3"/>
        <v>58000</v>
      </c>
      <c r="N7" s="4">
        <f t="shared" si="4"/>
        <v>26000</v>
      </c>
      <c r="O7" s="4">
        <f t="shared" si="5"/>
        <v>-32000</v>
      </c>
      <c r="P7" s="11"/>
    </row>
    <row r="8" s="1" customFormat="1" ht="30.75" customHeight="1" spans="1:16">
      <c r="A8" s="4">
        <v>6</v>
      </c>
      <c r="B8" s="4" t="s">
        <v>28</v>
      </c>
      <c r="C8" s="4" t="s">
        <v>34</v>
      </c>
      <c r="D8" s="4" t="s">
        <v>35</v>
      </c>
      <c r="E8" s="4" t="s">
        <v>20</v>
      </c>
      <c r="F8" s="4" t="s">
        <v>31</v>
      </c>
      <c r="G8" s="6">
        <v>43</v>
      </c>
      <c r="H8" s="4">
        <v>28</v>
      </c>
      <c r="I8" s="4">
        <f t="shared" si="0"/>
        <v>15</v>
      </c>
      <c r="J8" s="4">
        <v>4000</v>
      </c>
      <c r="K8" s="4">
        <f t="shared" si="1"/>
        <v>112000</v>
      </c>
      <c r="L8" s="4">
        <f t="shared" si="2"/>
        <v>86000</v>
      </c>
      <c r="M8" s="4">
        <f t="shared" si="3"/>
        <v>30000</v>
      </c>
      <c r="N8" s="4">
        <f t="shared" si="4"/>
        <v>56000</v>
      </c>
      <c r="O8" s="4">
        <f t="shared" si="5"/>
        <v>26000</v>
      </c>
      <c r="P8" s="11"/>
    </row>
    <row r="9" s="1" customFormat="1" ht="30.75" customHeight="1" spans="1:16">
      <c r="A9" s="4">
        <v>7</v>
      </c>
      <c r="B9" s="4" t="s">
        <v>28</v>
      </c>
      <c r="C9" s="4" t="s">
        <v>36</v>
      </c>
      <c r="D9" s="4" t="s">
        <v>27</v>
      </c>
      <c r="E9" s="4" t="s">
        <v>20</v>
      </c>
      <c r="F9" s="4" t="s">
        <v>31</v>
      </c>
      <c r="G9" s="6">
        <v>43</v>
      </c>
      <c r="H9" s="4">
        <v>27</v>
      </c>
      <c r="I9" s="4">
        <f t="shared" si="0"/>
        <v>16</v>
      </c>
      <c r="J9" s="4">
        <v>4000</v>
      </c>
      <c r="K9" s="4">
        <f t="shared" si="1"/>
        <v>108000</v>
      </c>
      <c r="L9" s="4">
        <f t="shared" si="2"/>
        <v>86000</v>
      </c>
      <c r="M9" s="4">
        <f t="shared" si="3"/>
        <v>32000</v>
      </c>
      <c r="N9" s="4">
        <f t="shared" si="4"/>
        <v>54000</v>
      </c>
      <c r="O9" s="4">
        <f t="shared" si="5"/>
        <v>22000</v>
      </c>
      <c r="P9" s="11"/>
    </row>
    <row r="10" s="1" customFormat="1" ht="30.75" customHeight="1" spans="1:16">
      <c r="A10" s="4">
        <v>8</v>
      </c>
      <c r="B10" s="4" t="s">
        <v>28</v>
      </c>
      <c r="C10" s="4" t="s">
        <v>37</v>
      </c>
      <c r="D10" s="4" t="s">
        <v>24</v>
      </c>
      <c r="E10" s="4" t="s">
        <v>20</v>
      </c>
      <c r="F10" s="4" t="s">
        <v>31</v>
      </c>
      <c r="G10" s="6">
        <v>36</v>
      </c>
      <c r="H10" s="4">
        <v>19</v>
      </c>
      <c r="I10" s="4">
        <f t="shared" si="0"/>
        <v>17</v>
      </c>
      <c r="J10" s="4">
        <v>4000</v>
      </c>
      <c r="K10" s="4">
        <f t="shared" si="1"/>
        <v>76000</v>
      </c>
      <c r="L10" s="4">
        <f t="shared" si="2"/>
        <v>72000</v>
      </c>
      <c r="M10" s="4">
        <f t="shared" si="3"/>
        <v>34000</v>
      </c>
      <c r="N10" s="4">
        <f t="shared" si="4"/>
        <v>38000</v>
      </c>
      <c r="O10" s="4">
        <f t="shared" si="5"/>
        <v>4000</v>
      </c>
      <c r="P10" s="10"/>
    </row>
    <row r="11" s="1" customFormat="1" ht="30.75" customHeight="1" spans="1:16">
      <c r="A11" s="4">
        <v>9</v>
      </c>
      <c r="B11" s="4" t="s">
        <v>38</v>
      </c>
      <c r="C11" s="4" t="s">
        <v>39</v>
      </c>
      <c r="D11" s="4" t="s">
        <v>40</v>
      </c>
      <c r="E11" s="4" t="s">
        <v>20</v>
      </c>
      <c r="F11" s="4" t="s">
        <v>41</v>
      </c>
      <c r="G11" s="6">
        <v>43</v>
      </c>
      <c r="H11" s="4">
        <v>35</v>
      </c>
      <c r="I11" s="4">
        <f t="shared" si="0"/>
        <v>8</v>
      </c>
      <c r="J11" s="4">
        <v>4000</v>
      </c>
      <c r="K11" s="4">
        <f t="shared" si="1"/>
        <v>140000</v>
      </c>
      <c r="L11" s="4">
        <f t="shared" si="2"/>
        <v>86000</v>
      </c>
      <c r="M11" s="4">
        <f t="shared" si="3"/>
        <v>16000</v>
      </c>
      <c r="N11" s="4">
        <f t="shared" si="4"/>
        <v>70000</v>
      </c>
      <c r="O11" s="4">
        <f t="shared" si="5"/>
        <v>54000</v>
      </c>
      <c r="P11" s="9">
        <v>76000</v>
      </c>
    </row>
    <row r="12" s="1" customFormat="1" ht="30.75" customHeight="1" spans="1:16">
      <c r="A12" s="4">
        <v>10</v>
      </c>
      <c r="B12" s="4" t="s">
        <v>38</v>
      </c>
      <c r="C12" s="4" t="s">
        <v>42</v>
      </c>
      <c r="D12" s="4" t="s">
        <v>19</v>
      </c>
      <c r="E12" s="4" t="s">
        <v>20</v>
      </c>
      <c r="F12" s="4" t="s">
        <v>41</v>
      </c>
      <c r="G12" s="6">
        <v>23</v>
      </c>
      <c r="H12" s="4">
        <v>17</v>
      </c>
      <c r="I12" s="4">
        <f t="shared" si="0"/>
        <v>6</v>
      </c>
      <c r="J12" s="4">
        <v>4000</v>
      </c>
      <c r="K12" s="4">
        <f t="shared" si="1"/>
        <v>68000</v>
      </c>
      <c r="L12" s="4">
        <f t="shared" si="2"/>
        <v>46000</v>
      </c>
      <c r="M12" s="4">
        <f t="shared" si="3"/>
        <v>12000</v>
      </c>
      <c r="N12" s="4">
        <f t="shared" si="4"/>
        <v>34000</v>
      </c>
      <c r="O12" s="4">
        <f t="shared" si="5"/>
        <v>22000</v>
      </c>
      <c r="P12" s="10"/>
    </row>
    <row r="13" s="1" customFormat="1" ht="30.75" customHeight="1" spans="1:16">
      <c r="A13" s="4">
        <v>11</v>
      </c>
      <c r="B13" s="4" t="s">
        <v>43</v>
      </c>
      <c r="C13" s="4" t="s">
        <v>18</v>
      </c>
      <c r="D13" s="4" t="s">
        <v>19</v>
      </c>
      <c r="E13" s="4" t="s">
        <v>20</v>
      </c>
      <c r="F13" s="4" t="s">
        <v>44</v>
      </c>
      <c r="G13" s="6">
        <v>31</v>
      </c>
      <c r="H13" s="4">
        <v>15</v>
      </c>
      <c r="I13" s="4">
        <f t="shared" si="0"/>
        <v>16</v>
      </c>
      <c r="J13" s="4">
        <v>4000</v>
      </c>
      <c r="K13" s="4">
        <f t="shared" si="1"/>
        <v>60000</v>
      </c>
      <c r="L13" s="4">
        <f t="shared" si="2"/>
        <v>62000</v>
      </c>
      <c r="M13" s="4">
        <f t="shared" si="3"/>
        <v>32000</v>
      </c>
      <c r="N13" s="4">
        <f t="shared" si="4"/>
        <v>30000</v>
      </c>
      <c r="O13" s="4">
        <f t="shared" si="5"/>
        <v>-2000</v>
      </c>
      <c r="P13" s="9">
        <v>2000</v>
      </c>
    </row>
    <row r="14" s="1" customFormat="1" ht="30.75" customHeight="1" spans="1:16">
      <c r="A14" s="4">
        <v>12</v>
      </c>
      <c r="B14" s="4" t="s">
        <v>43</v>
      </c>
      <c r="C14" s="4" t="s">
        <v>45</v>
      </c>
      <c r="D14" s="4" t="s">
        <v>46</v>
      </c>
      <c r="E14" s="4" t="s">
        <v>20</v>
      </c>
      <c r="F14" s="4" t="s">
        <v>44</v>
      </c>
      <c r="G14" s="6">
        <v>14</v>
      </c>
      <c r="H14" s="4">
        <v>8</v>
      </c>
      <c r="I14" s="4">
        <f t="shared" si="0"/>
        <v>6</v>
      </c>
      <c r="J14" s="4">
        <v>4000</v>
      </c>
      <c r="K14" s="4">
        <f t="shared" si="1"/>
        <v>32000</v>
      </c>
      <c r="L14" s="4">
        <f t="shared" si="2"/>
        <v>28000</v>
      </c>
      <c r="M14" s="4">
        <f t="shared" si="3"/>
        <v>12000</v>
      </c>
      <c r="N14" s="4">
        <f t="shared" si="4"/>
        <v>16000</v>
      </c>
      <c r="O14" s="4">
        <f t="shared" si="5"/>
        <v>4000</v>
      </c>
      <c r="P14" s="10"/>
    </row>
    <row r="15" s="1" customFormat="1" ht="30.75" customHeight="1" spans="1:16">
      <c r="A15" s="4">
        <v>13</v>
      </c>
      <c r="B15" s="4" t="s">
        <v>47</v>
      </c>
      <c r="C15" s="4" t="s">
        <v>48</v>
      </c>
      <c r="D15" s="4" t="s">
        <v>40</v>
      </c>
      <c r="E15" s="4" t="s">
        <v>20</v>
      </c>
      <c r="F15" s="4" t="s">
        <v>49</v>
      </c>
      <c r="G15" s="6">
        <v>23</v>
      </c>
      <c r="H15" s="4">
        <v>17</v>
      </c>
      <c r="I15" s="4">
        <f t="shared" si="0"/>
        <v>6</v>
      </c>
      <c r="J15" s="4">
        <v>4000</v>
      </c>
      <c r="K15" s="4">
        <f t="shared" si="1"/>
        <v>68000</v>
      </c>
      <c r="L15" s="4">
        <f t="shared" si="2"/>
        <v>46000</v>
      </c>
      <c r="M15" s="4">
        <f t="shared" si="3"/>
        <v>12000</v>
      </c>
      <c r="N15" s="4">
        <f t="shared" si="4"/>
        <v>34000</v>
      </c>
      <c r="O15" s="4">
        <f t="shared" si="5"/>
        <v>22000</v>
      </c>
      <c r="P15" s="10">
        <v>22000</v>
      </c>
    </row>
    <row r="16" s="1" customFormat="1" ht="30.75" customHeight="1" spans="1:16">
      <c r="A16" s="4">
        <v>14</v>
      </c>
      <c r="B16" s="4" t="s">
        <v>50</v>
      </c>
      <c r="C16" s="7" t="s">
        <v>18</v>
      </c>
      <c r="D16" s="4" t="s">
        <v>19</v>
      </c>
      <c r="E16" s="4" t="s">
        <v>20</v>
      </c>
      <c r="F16" s="7" t="s">
        <v>51</v>
      </c>
      <c r="G16" s="6">
        <v>34</v>
      </c>
      <c r="H16" s="4">
        <v>24</v>
      </c>
      <c r="I16" s="4">
        <v>10</v>
      </c>
      <c r="J16" s="4">
        <v>5000</v>
      </c>
      <c r="K16" s="4">
        <f>H16*5000</f>
        <v>120000</v>
      </c>
      <c r="L16" s="4">
        <f>(H16+I16)*2500</f>
        <v>85000</v>
      </c>
      <c r="M16" s="4">
        <f>I16*2500</f>
        <v>25000</v>
      </c>
      <c r="N16" s="4">
        <f>H16*2500</f>
        <v>60000</v>
      </c>
      <c r="O16" s="4">
        <f t="shared" si="5"/>
        <v>35000</v>
      </c>
      <c r="P16" s="10">
        <v>35000</v>
      </c>
    </row>
    <row r="17" s="1" customFormat="1" ht="30.75" customHeight="1" spans="1:16">
      <c r="A17" s="4" t="s">
        <v>52</v>
      </c>
      <c r="B17" s="4"/>
      <c r="C17" s="4"/>
      <c r="D17" s="4"/>
      <c r="E17" s="4"/>
      <c r="F17" s="4"/>
      <c r="G17" s="4">
        <v>459</v>
      </c>
      <c r="H17" s="4">
        <v>300</v>
      </c>
      <c r="I17" s="4">
        <v>159</v>
      </c>
      <c r="J17" s="4"/>
      <c r="K17" s="4">
        <v>1224000</v>
      </c>
      <c r="L17" s="4">
        <v>935000</v>
      </c>
      <c r="M17" s="4">
        <v>323000</v>
      </c>
      <c r="N17" s="4">
        <v>612000</v>
      </c>
      <c r="O17" s="4"/>
      <c r="P17" s="6">
        <v>289000</v>
      </c>
    </row>
    <row r="18" s="1" customFormat="1" ht="15" spans="7:7">
      <c r="G18" s="8"/>
    </row>
    <row r="19" s="1" customFormat="1" ht="15" spans="7:7">
      <c r="G19" s="8"/>
    </row>
  </sheetData>
  <mergeCells count="5">
    <mergeCell ref="A1:P1"/>
    <mergeCell ref="P4:P5"/>
    <mergeCell ref="P6:P10"/>
    <mergeCell ref="P11:P12"/>
    <mergeCell ref="P13:P14"/>
  </mergeCells>
  <pageMargins left="0.75" right="0.75" top="1" bottom="1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2022-07-14T03:04:00Z</dcterms:created>
  <dcterms:modified xsi:type="dcterms:W3CDTF">2023-01-11T02:27:58Z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E55E9C3F2C7C4CC4AA547C1420ABCEFA</vt:lpwstr>
  </property>
  <property fmtid="{D5CDD505-2E9C-101B-9397-08002B2CF9AE}" pid="3" name="KSOProductBuildVer">
    <vt:lpwstr>2052-11.1.0.13703</vt:lpwstr>
  </property>
</Properties>
</file>